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up" sheetId="1" state="visible" r:id="rId1"/>
    <sheet name="Budget" sheetId="2" state="visible" r:id="rId2"/>
    <sheet name="Items" sheetId="3" state="visible" r:id="rId3"/>
    <sheet name="Payments" sheetId="4" state="visible" r:id="rId4"/>
  </sheets>
  <definedNames>
    <definedName name="_xlnm._FilterDatabase" localSheetId="2" hidden="1">'Items'!$A$4:$Q$124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mmm d, yyyy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color rgb="00777777"/>
      <sz val="9"/>
    </font>
    <font>
      <b val="1"/>
    </font>
    <font>
      <color rgb="00555555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F1F3F4"/>
      </patternFill>
    </fill>
    <fill>
      <patternFill patternType="solid">
        <fgColor rgb="002F4858"/>
      </patternFill>
    </fill>
  </fills>
  <borders count="2">
    <border>
      <left/>
      <right/>
      <top/>
      <bottom/>
      <diagonal/>
    </border>
    <border>
      <bottom style="thin">
        <color rgb="00D0D4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0" pivotButton="0" quotePrefix="0" xfId="0"/>
    <xf numFmtId="0" fontId="5" fillId="0" borderId="0" pivotButton="0" quotePrefix="0" xfId="0"/>
    <xf numFmtId="1" fontId="0" fillId="2" borderId="0" pivotButton="0" quotePrefix="0" xfId="0"/>
    <xf numFmtId="164" fontId="0" fillId="3" borderId="0" pivotButton="0" quotePrefix="0" xfId="0"/>
    <xf numFmtId="0" fontId="6" fillId="4" borderId="0" applyAlignment="1" pivotButton="0" quotePrefix="0" xfId="0">
      <alignment vertical="center" wrapText="1"/>
    </xf>
    <xf numFmtId="9" fontId="0" fillId="2" borderId="0" pivotButton="0" quotePrefix="0" xfId="0"/>
    <xf numFmtId="164" fontId="0" fillId="3" borderId="1" pivotButton="0" quotePrefix="0" xfId="0"/>
    <xf numFmtId="9" fontId="4" fillId="0" borderId="0" pivotButton="0" quotePrefix="0" xfId="0"/>
    <xf numFmtId="164" fontId="4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5">
    <dxf>
      <font>
        <b val="1"/>
        <color rgb="00C0392B"/>
      </font>
    </dxf>
    <dxf>
      <fill>
        <patternFill patternType="solid">
          <fgColor rgb="00F8D7DA"/>
        </patternFill>
      </fill>
    </dxf>
    <dxf>
      <font>
        <b val="1"/>
        <color rgb="00842029"/>
      </font>
      <fill>
        <patternFill patternType="solid">
          <fgColor rgb="00F8D7DA"/>
        </patternFill>
      </fill>
    </dxf>
    <dxf>
      <fill>
        <patternFill patternType="solid">
          <fgColor rgb="00D1E7DD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60" customWidth="1" min="3" max="3"/>
  </cols>
  <sheetData>
    <row r="1">
      <c r="A1" s="1" t="inlineStr">
        <is>
          <t>Wedding budget</t>
        </is>
      </c>
    </row>
    <row r="2">
      <c r="A2" s="2" t="inlineStr">
        <is>
          <t>Fill in the two yellow cells. Gray cells are formulas.</t>
        </is>
      </c>
    </row>
    <row r="3">
      <c r="A3" s="3" t="inlineStr">
        <is>
          <t>Bow Ties &amp; Bliss · bowtiesandbliss.com/wedding-budget-spreadsheet/ · free for personal use</t>
        </is>
      </c>
    </row>
    <row r="5">
      <c r="A5" s="4" t="inlineStr">
        <is>
          <t>Total budget</t>
        </is>
      </c>
      <c r="B5" s="5" t="n"/>
      <c r="C5" s="6" t="inlineStr">
        <is>
          <t>Everything you can spend, including tax, fees and tips.</t>
        </is>
      </c>
    </row>
    <row r="6">
      <c r="A6" s="4" t="inlineStr">
        <is>
          <t>Guest count</t>
        </is>
      </c>
      <c r="B6" s="7" t="n"/>
      <c r="C6" s="6" t="inlineStr">
        <is>
          <t>Per-guest estimates on the Items sheet multiply by this.</t>
        </is>
      </c>
    </row>
    <row r="8">
      <c r="A8" s="4" t="inlineStr">
        <is>
          <t>Estimated total (before booking)</t>
        </is>
      </c>
      <c r="B8" s="8">
        <f>SUM(Items!F5:F124)</f>
        <v/>
      </c>
      <c r="C8" s="6" t="inlineStr">
        <is>
          <t>Flat estimates plus per-guest estimates.</t>
        </is>
      </c>
    </row>
    <row r="9">
      <c r="A9" s="4" t="inlineStr">
        <is>
          <t>Projected total</t>
        </is>
      </c>
      <c r="B9" s="8">
        <f>SUM(Items!H5:H124)</f>
        <v/>
      </c>
      <c r="C9" s="6" t="inlineStr">
        <is>
          <t>Contract total where you have one, estimate where you don't.</t>
        </is>
      </c>
    </row>
    <row r="10">
      <c r="A10" s="4" t="inlineStr">
        <is>
          <t>Left vs. budget</t>
        </is>
      </c>
      <c r="B10" s="8">
        <f>B5-B9</f>
        <v/>
      </c>
      <c r="C10" s="6" t="inlineStr">
        <is>
          <t>Negative means the plan is over budget.</t>
        </is>
      </c>
    </row>
    <row r="11">
      <c r="A11" s="4" t="inlineStr">
        <is>
          <t>Paid so far</t>
        </is>
      </c>
      <c r="B11" s="8">
        <f>SUM(Payments!C5:C304)</f>
        <v/>
      </c>
      <c r="C11" s="6" t="inlineStr">
        <is>
          <t>Sum of the Payments sheet.</t>
        </is>
      </c>
    </row>
    <row r="12">
      <c r="A12" s="4" t="inlineStr">
        <is>
          <t>Still owed on booked items</t>
        </is>
      </c>
      <c r="B12" s="8">
        <f>SUM(Items!M5:M124)</f>
        <v/>
      </c>
      <c r="C12" s="6" t="inlineStr">
        <is>
          <t>Contract totals minus payments.</t>
        </is>
      </c>
    </row>
    <row r="13">
      <c r="A13" s="4" t="inlineStr">
        <is>
          <t>Due in the next 30 days (incl. overdue)</t>
        </is>
      </c>
      <c r="B13" s="8">
        <f>SUMIFS(Items!N5:N124,Items!O5:O124,"&lt;="&amp;(TODAY()+30))</f>
        <v/>
      </c>
      <c r="C13" s="6" t="inlineStr">
        <is>
          <t>Next payment amounts with a due date up to 30 days from today.</t>
        </is>
      </c>
    </row>
    <row r="14">
      <c r="A14" s="4" t="inlineStr">
        <is>
          <t>Overdue</t>
        </is>
      </c>
      <c r="B14" s="8">
        <f>SUMIFS(Items!N5:N124,Items!O5:O124,"&lt;"&amp;TODAY())</f>
        <v/>
      </c>
      <c r="C14" s="6" t="inlineStr">
        <is>
          <t>Next payments whose due date has passed.</t>
        </is>
      </c>
    </row>
    <row r="17">
      <c r="A17" s="4" t="inlineStr">
        <is>
          <t>How the sheets fit together</t>
        </is>
      </c>
    </row>
    <row r="18">
      <c r="A18" t="inlineStr">
        <is>
          <t>Budget: your split by category. Change the starting percentages to your own priorities.</t>
        </is>
      </c>
    </row>
    <row r="19">
      <c r="A19" t="inlineStr">
        <is>
          <t>Items: one row per thing you pay for. Estimate first; add the contract total, deposit and due dates when you book.</t>
        </is>
      </c>
    </row>
    <row r="20">
      <c r="A20" t="inlineStr">
        <is>
          <t>Payments: log every payment against an item. Paid to date and balances on Items update from here.</t>
        </is>
      </c>
    </row>
    <row r="21">
      <c r="A21" t="inlineStr">
        <is>
          <t>Starting split: The Knot 2026 Real Weddings Study average vendor costs, grouped and scaled to 100%. A starting point, not a rule.</t>
        </is>
      </c>
    </row>
  </sheetData>
  <conditionalFormatting sqref="B10">
    <cfRule type="expression" priority="1" dxfId="0">
      <formula>B10&lt;0</formula>
    </cfRule>
  </conditionalFormatting>
  <conditionalFormatting sqref="B14">
    <cfRule type="expression" priority="2" dxfId="0">
      <formula>B14&gt;0</formula>
    </cfRule>
  </conditionalFormatting>
  <pageMargins left="0.75" right="0.75" top="1" bottom="1" header="0.5" footer="0.5"/>
  <pageSetup orientation="landscape" fitToHeight="0" fitToWidth="1"/>
  <headerFooter>
    <oddHeader/>
    <oddFooter>&amp;CBow Ties &amp;&amp; Bliss · bowtiesandbliss.com/wedding-budget-spreadsheet/ · free for personal use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</cols>
  <sheetData>
    <row r="1">
      <c r="A1" s="1" t="inlineStr">
        <is>
          <t>Budget by category</t>
        </is>
      </c>
    </row>
    <row r="2">
      <c r="A2" s="2" t="inlineStr">
        <is>
          <t>Yellow: your split. Projected = contract totals where booked, estimates elsewhere.</t>
        </is>
      </c>
    </row>
    <row r="3">
      <c r="A3" s="3" t="inlineStr">
        <is>
          <t>Bow Ties &amp; Bliss · bowtiesandbliss.com/wedding-budget-spreadsheet/ · free for personal use</t>
        </is>
      </c>
    </row>
    <row r="4" ht="32" customHeight="1">
      <c r="A4" s="9" t="inlineStr">
        <is>
          <t>Category</t>
        </is>
      </c>
      <c r="B4" s="9" t="inlineStr">
        <is>
          <t>Split %</t>
        </is>
      </c>
      <c r="C4" s="9" t="inlineStr">
        <is>
          <t>Target</t>
        </is>
      </c>
      <c r="D4" s="9" t="inlineStr">
        <is>
          <t>Estimated</t>
        </is>
      </c>
      <c r="E4" s="9" t="inlineStr">
        <is>
          <t>Projected</t>
        </is>
      </c>
      <c r="F4" s="9" t="inlineStr">
        <is>
          <t>Paid</t>
        </is>
      </c>
      <c r="G4" s="9" t="inlineStr">
        <is>
          <t>Over (+) / under (−) target</t>
        </is>
      </c>
    </row>
    <row r="5">
      <c r="A5" t="inlineStr">
        <is>
          <t>Venue &amp; rentals</t>
        </is>
      </c>
      <c r="B5" s="10" t="n">
        <v>0.31</v>
      </c>
      <c r="C5" s="11">
        <f>B5*Setup!$B$5</f>
        <v/>
      </c>
      <c r="D5" s="11">
        <f>SUMIFS(Items!$F$5:$F$124,Items!$A$5:$A$124,A5)</f>
        <v/>
      </c>
      <c r="E5" s="11">
        <f>SUMIFS(Items!$H$5:$H$124,Items!$A$5:$A$124,A5)</f>
        <v/>
      </c>
      <c r="F5" s="11">
        <f>SUMIFS(Items!$L$5:$L$124,Items!$A$5:$A$124,A5)</f>
        <v/>
      </c>
      <c r="G5" s="11">
        <f>E5-C5</f>
        <v/>
      </c>
    </row>
    <row r="6">
      <c r="A6" t="inlineStr">
        <is>
          <t>Food, drink &amp; cake</t>
        </is>
      </c>
      <c r="B6" s="10" t="n">
        <v>0.27</v>
      </c>
      <c r="C6" s="11">
        <f>B6*Setup!$B$5</f>
        <v/>
      </c>
      <c r="D6" s="11">
        <f>SUMIFS(Items!$F$5:$F$124,Items!$A$5:$A$124,A6)</f>
        <v/>
      </c>
      <c r="E6" s="11">
        <f>SUMIFS(Items!$H$5:$H$124,Items!$A$5:$A$124,A6)</f>
        <v/>
      </c>
      <c r="F6" s="11">
        <f>SUMIFS(Items!$L$5:$L$124,Items!$A$5:$A$124,A6)</f>
        <v/>
      </c>
      <c r="G6" s="11">
        <f>E6-C6</f>
        <v/>
      </c>
    </row>
    <row r="7">
      <c r="A7" t="inlineStr">
        <is>
          <t>Photo &amp; video</t>
        </is>
      </c>
      <c r="B7" s="10" t="n">
        <v>0.11</v>
      </c>
      <c r="C7" s="11">
        <f>B7*Setup!$B$5</f>
        <v/>
      </c>
      <c r="D7" s="11">
        <f>SUMIFS(Items!$F$5:$F$124,Items!$A$5:$A$124,A7)</f>
        <v/>
      </c>
      <c r="E7" s="11">
        <f>SUMIFS(Items!$H$5:$H$124,Items!$A$5:$A$124,A7)</f>
        <v/>
      </c>
      <c r="F7" s="11">
        <f>SUMIFS(Items!$L$5:$L$124,Items!$A$5:$A$124,A7)</f>
        <v/>
      </c>
      <c r="G7" s="11">
        <f>E7-C7</f>
        <v/>
      </c>
    </row>
    <row r="8">
      <c r="A8" t="inlineStr">
        <is>
          <t>Flowers &amp; decor</t>
        </is>
      </c>
      <c r="B8" s="10" t="n">
        <v>0.1</v>
      </c>
      <c r="C8" s="11">
        <f>B8*Setup!$B$5</f>
        <v/>
      </c>
      <c r="D8" s="11">
        <f>SUMIFS(Items!$F$5:$F$124,Items!$A$5:$A$124,A8)</f>
        <v/>
      </c>
      <c r="E8" s="11">
        <f>SUMIFS(Items!$H$5:$H$124,Items!$A$5:$A$124,A8)</f>
        <v/>
      </c>
      <c r="F8" s="11">
        <f>SUMIFS(Items!$L$5:$L$124,Items!$A$5:$A$124,A8)</f>
        <v/>
      </c>
      <c r="G8" s="11">
        <f>E8-C8</f>
        <v/>
      </c>
    </row>
    <row r="9">
      <c r="A9" t="inlineStr">
        <is>
          <t>Rings</t>
        </is>
      </c>
      <c r="B9" s="10" t="n">
        <v>0.06</v>
      </c>
      <c r="C9" s="11">
        <f>B9*Setup!$B$5</f>
        <v/>
      </c>
      <c r="D9" s="11">
        <f>SUMIFS(Items!$F$5:$F$124,Items!$A$5:$A$124,A9)</f>
        <v/>
      </c>
      <c r="E9" s="11">
        <f>SUMIFS(Items!$H$5:$H$124,Items!$A$5:$A$124,A9)</f>
        <v/>
      </c>
      <c r="F9" s="11">
        <f>SUMIFS(Items!$L$5:$L$124,Items!$A$5:$A$124,A9)</f>
        <v/>
      </c>
      <c r="G9" s="11">
        <f>E9-C9</f>
        <v/>
      </c>
    </row>
    <row r="10">
      <c r="A10" t="inlineStr">
        <is>
          <t>Attire &amp; beauty</t>
        </is>
      </c>
      <c r="B10" s="10" t="n">
        <v>0.06</v>
      </c>
      <c r="C10" s="11">
        <f>B10*Setup!$B$5</f>
        <v/>
      </c>
      <c r="D10" s="11">
        <f>SUMIFS(Items!$F$5:$F$124,Items!$A$5:$A$124,A10)</f>
        <v/>
      </c>
      <c r="E10" s="11">
        <f>SUMIFS(Items!$H$5:$H$124,Items!$A$5:$A$124,A10)</f>
        <v/>
      </c>
      <c r="F10" s="11">
        <f>SUMIFS(Items!$L$5:$L$124,Items!$A$5:$A$124,A10)</f>
        <v/>
      </c>
      <c r="G10" s="11">
        <f>E10-C10</f>
        <v/>
      </c>
    </row>
    <row r="11">
      <c r="A11" t="inlineStr">
        <is>
          <t>Music</t>
        </is>
      </c>
      <c r="B11" s="10" t="n">
        <v>0.04</v>
      </c>
      <c r="C11" s="11">
        <f>B11*Setup!$B$5</f>
        <v/>
      </c>
      <c r="D11" s="11">
        <f>SUMIFS(Items!$F$5:$F$124,Items!$A$5:$A$124,A11)</f>
        <v/>
      </c>
      <c r="E11" s="11">
        <f>SUMIFS(Items!$H$5:$H$124,Items!$A$5:$A$124,A11)</f>
        <v/>
      </c>
      <c r="F11" s="11">
        <f>SUMIFS(Items!$L$5:$L$124,Items!$A$5:$A$124,A11)</f>
        <v/>
      </c>
      <c r="G11" s="11">
        <f>E11-C11</f>
        <v/>
      </c>
    </row>
    <row r="12">
      <c r="A12" t="inlineStr">
        <is>
          <t>Transportation</t>
        </is>
      </c>
      <c r="B12" s="10" t="n">
        <v>0.02</v>
      </c>
      <c r="C12" s="11">
        <f>B12*Setup!$B$5</f>
        <v/>
      </c>
      <c r="D12" s="11">
        <f>SUMIFS(Items!$F$5:$F$124,Items!$A$5:$A$124,A12)</f>
        <v/>
      </c>
      <c r="E12" s="11">
        <f>SUMIFS(Items!$H$5:$H$124,Items!$A$5:$A$124,A12)</f>
        <v/>
      </c>
      <c r="F12" s="11">
        <f>SUMIFS(Items!$L$5:$L$124,Items!$A$5:$A$124,A12)</f>
        <v/>
      </c>
      <c r="G12" s="11">
        <f>E12-C12</f>
        <v/>
      </c>
    </row>
    <row r="13">
      <c r="A13" t="inlineStr">
        <is>
          <t>Stationery &amp; postage</t>
        </is>
      </c>
      <c r="B13" s="10" t="n">
        <v>0.01</v>
      </c>
      <c r="C13" s="11">
        <f>B13*Setup!$B$5</f>
        <v/>
      </c>
      <c r="D13" s="11">
        <f>SUMIFS(Items!$F$5:$F$124,Items!$A$5:$A$124,A13)</f>
        <v/>
      </c>
      <c r="E13" s="11">
        <f>SUMIFS(Items!$H$5:$H$124,Items!$A$5:$A$124,A13)</f>
        <v/>
      </c>
      <c r="F13" s="11">
        <f>SUMIFS(Items!$L$5:$L$124,Items!$A$5:$A$124,A13)</f>
        <v/>
      </c>
      <c r="G13" s="11">
        <f>E13-C13</f>
        <v/>
      </c>
    </row>
    <row r="14">
      <c r="A14" t="inlineStr">
        <is>
          <t>Favors &amp; gifts</t>
        </is>
      </c>
      <c r="B14" s="10" t="n">
        <v>0.01</v>
      </c>
      <c r="C14" s="11">
        <f>B14*Setup!$B$5</f>
        <v/>
      </c>
      <c r="D14" s="11">
        <f>SUMIFS(Items!$F$5:$F$124,Items!$A$5:$A$124,A14)</f>
        <v/>
      </c>
      <c r="E14" s="11">
        <f>SUMIFS(Items!$H$5:$H$124,Items!$A$5:$A$124,A14)</f>
        <v/>
      </c>
      <c r="F14" s="11">
        <f>SUMIFS(Items!$L$5:$L$124,Items!$A$5:$A$124,A14)</f>
        <v/>
      </c>
      <c r="G14" s="11">
        <f>E14-C14</f>
        <v/>
      </c>
    </row>
    <row r="15">
      <c r="A15" t="inlineStr">
        <is>
          <t>Officiant &amp; license</t>
        </is>
      </c>
      <c r="B15" s="10" t="n">
        <v>0.01</v>
      </c>
      <c r="C15" s="11">
        <f>B15*Setup!$B$5</f>
        <v/>
      </c>
      <c r="D15" s="11">
        <f>SUMIFS(Items!$F$5:$F$124,Items!$A$5:$A$124,A15)</f>
        <v/>
      </c>
      <c r="E15" s="11">
        <f>SUMIFS(Items!$H$5:$H$124,Items!$A$5:$A$124,A15)</f>
        <v/>
      </c>
      <c r="F15" s="11">
        <f>SUMIFS(Items!$L$5:$L$124,Items!$A$5:$A$124,A15)</f>
        <v/>
      </c>
      <c r="G15" s="11">
        <f>E15-C15</f>
        <v/>
      </c>
    </row>
    <row r="16">
      <c r="A16" t="inlineStr">
        <is>
          <t>Other &amp; buffer</t>
        </is>
      </c>
      <c r="B16" s="10" t="n">
        <v>0</v>
      </c>
      <c r="C16" s="11">
        <f>B16*Setup!$B$5</f>
        <v/>
      </c>
      <c r="D16" s="11">
        <f>SUMIFS(Items!$F$5:$F$124,Items!$A$5:$A$124,A16)</f>
        <v/>
      </c>
      <c r="E16" s="11">
        <f>SUMIFS(Items!$H$5:$H$124,Items!$A$5:$A$124,A16)</f>
        <v/>
      </c>
      <c r="F16" s="11">
        <f>SUMIFS(Items!$L$5:$L$124,Items!$A$5:$A$124,A16)</f>
        <v/>
      </c>
      <c r="G16" s="11">
        <f>E16-C16</f>
        <v/>
      </c>
    </row>
    <row r="17">
      <c r="A17" s="4" t="inlineStr">
        <is>
          <t>Total</t>
        </is>
      </c>
      <c r="B17" s="12">
        <f>SUM(B5:B16)</f>
        <v/>
      </c>
      <c r="C17" s="13">
        <f>SUM(C5:C16)</f>
        <v/>
      </c>
      <c r="D17" s="13">
        <f>SUM(D5:D16)</f>
        <v/>
      </c>
      <c r="E17" s="13">
        <f>SUM(E5:E16)</f>
        <v/>
      </c>
      <c r="F17" s="13">
        <f>SUM(F5:F16)</f>
        <v/>
      </c>
      <c r="G17" s="13">
        <f>SUM(G5:G16)</f>
        <v/>
      </c>
    </row>
    <row r="19">
      <c r="A19" s="6" t="inlineStr">
        <is>
          <t>Split % should add up to 100%. The total turns red when it doesn't.</t>
        </is>
      </c>
    </row>
  </sheetData>
  <conditionalFormatting sqref="G5:G17">
    <cfRule type="expression" priority="1" dxfId="0">
      <formula>G5&gt;0</formula>
    </cfRule>
  </conditionalFormatting>
  <conditionalFormatting sqref="B17">
    <cfRule type="expression" priority="2" dxfId="1">
      <formula>ROUND(B17,4)&lt;&gt;1</formula>
    </cfRule>
  </conditionalFormatting>
  <pageMargins left="0.75" right="0.75" top="1" bottom="1" header="0.5" footer="0.5"/>
  <pageSetup orientation="landscape" fitToHeight="0" fitToWidth="1"/>
  <headerFooter>
    <oddHeader/>
    <oddFooter>&amp;CBow Ties &amp;&amp; Bliss · bowtiesandbliss.com/wedding-budget-spreadsheet/ · free for personal use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18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1" customWidth="1" min="9" max="9"/>
    <col width="13" customWidth="1" min="10" max="10"/>
    <col width="13" customWidth="1" min="11" max="11"/>
    <col width="12" customWidth="1" min="12" max="12"/>
    <col width="12" customWidth="1" min="13" max="13"/>
    <col width="12" customWidth="1" min="14" max="14"/>
    <col width="13" customWidth="1" min="15" max="15"/>
    <col width="13" customWidth="1" min="16" max="16"/>
    <col width="30" customWidth="1" min="17" max="17"/>
  </cols>
  <sheetData>
    <row r="1">
      <c r="A1" s="1" t="inlineStr">
        <is>
          <t>Items, contracts and due dates</t>
        </is>
      </c>
    </row>
    <row r="2">
      <c r="A2" s="2" t="inlineStr">
        <is>
          <t>Yellow: type here. Gray: formulas. Contract total = what you'll actually pay, including tax, service charge and tips.</t>
        </is>
      </c>
    </row>
    <row r="3">
      <c r="A3" s="3" t="inlineStr">
        <is>
          <t>Bow Ties &amp; Bliss · bowtiesandbliss.com/wedding-budget-spreadsheet/ · free for personal use</t>
        </is>
      </c>
    </row>
    <row r="4" ht="32" customHeight="1">
      <c r="A4" s="9" t="inlineStr">
        <is>
          <t>Category</t>
        </is>
      </c>
      <c r="B4" s="9" t="inlineStr">
        <is>
          <t>Item</t>
        </is>
      </c>
      <c r="C4" s="9" t="inlineStr">
        <is>
          <t>Vendor</t>
        </is>
      </c>
      <c r="D4" s="9" t="inlineStr">
        <is>
          <t>Flat estimate</t>
        </is>
      </c>
      <c r="E4" s="9" t="inlineStr">
        <is>
          <t>Estimate per guest</t>
        </is>
      </c>
      <c r="F4" s="9" t="inlineStr">
        <is>
          <t>Estimated total</t>
        </is>
      </c>
      <c r="G4" s="9" t="inlineStr">
        <is>
          <t>Contract total</t>
        </is>
      </c>
      <c r="H4" s="9" t="inlineStr">
        <is>
          <t>Projected</t>
        </is>
      </c>
      <c r="I4" s="9" t="inlineStr">
        <is>
          <t>Deposit</t>
        </is>
      </c>
      <c r="J4" s="9" t="inlineStr">
        <is>
          <t>Deposit due</t>
        </is>
      </c>
      <c r="K4" s="9" t="inlineStr">
        <is>
          <t>Balance due date</t>
        </is>
      </c>
      <c r="L4" s="9" t="inlineStr">
        <is>
          <t>Paid to date</t>
        </is>
      </c>
      <c r="M4" s="9" t="inlineStr">
        <is>
          <t>Still owed</t>
        </is>
      </c>
      <c r="N4" s="9" t="inlineStr">
        <is>
          <t>Next payment</t>
        </is>
      </c>
      <c r="O4" s="9" t="inlineStr">
        <is>
          <t>Next due date</t>
        </is>
      </c>
      <c r="P4" s="9" t="inlineStr">
        <is>
          <t>Status</t>
        </is>
      </c>
      <c r="Q4" s="9" t="inlineStr">
        <is>
          <t>Notes</t>
        </is>
      </c>
    </row>
    <row r="5">
      <c r="A5" s="14" t="inlineStr">
        <is>
          <t>Venue &amp; rentals</t>
        </is>
      </c>
      <c r="B5" s="14" t="inlineStr">
        <is>
          <t>Ceremony venue</t>
        </is>
      </c>
      <c r="C5" s="14" t="n"/>
      <c r="D5" s="15" t="n"/>
      <c r="E5" s="15" t="n"/>
      <c r="F5" s="11">
        <f>IF(AND(D5="",E5=""),"",N(D5)+N(E5)*Setup!$B$6)</f>
        <v/>
      </c>
      <c r="G5" s="15" t="n"/>
      <c r="H5" s="11">
        <f>IF(G5&lt;&gt;"",G5,F5)</f>
        <v/>
      </c>
      <c r="I5" s="15" t="n"/>
      <c r="J5" s="16" t="n"/>
      <c r="K5" s="16" t="n"/>
      <c r="L5" s="11">
        <f>IF(B5="","",SUMIFS(Payments!$C$5:$C$304,Payments!$B$5:$B$304,B5))</f>
        <v/>
      </c>
      <c r="M5" s="11">
        <f>IF(G5="","",G5-L5)</f>
        <v/>
      </c>
      <c r="N5" s="11">
        <f>IF(G5="","",IF(L5&lt;N(I5),N(I5)-L5,IF(M5&gt;0,M5,"")))</f>
        <v/>
      </c>
      <c r="O5" s="17">
        <f>IF(G5="","",IF(L5&lt;N(I5),IF(J5="","",J5),IF(M5&gt;0,IF(K5="","",K5),"")))</f>
        <v/>
      </c>
      <c r="P5" s="18">
        <f>IF(B5="","",IF(G5="","Not booked",IF(M5&lt;=0,"Paid in full",IF(O5="",IF(L5&lt;N(I5),"Deposit due","Balance due"),IF(O5&lt;TODAY(),"Overdue",IF(L5&lt;N(I5),"Deposit due","Balance due"))))))</f>
        <v/>
      </c>
      <c r="Q5" s="14" t="n"/>
    </row>
    <row r="6">
      <c r="A6" s="14" t="inlineStr">
        <is>
          <t>Venue &amp; rentals</t>
        </is>
      </c>
      <c r="B6" s="14" t="inlineStr">
        <is>
          <t>Reception venue</t>
        </is>
      </c>
      <c r="C6" s="14" t="n"/>
      <c r="D6" s="15" t="n"/>
      <c r="E6" s="15" t="n"/>
      <c r="F6" s="11">
        <f>IF(AND(D6="",E6=""),"",N(D6)+N(E6)*Setup!$B$6)</f>
        <v/>
      </c>
      <c r="G6" s="15" t="n"/>
      <c r="H6" s="11">
        <f>IF(G6&lt;&gt;"",G6,F6)</f>
        <v/>
      </c>
      <c r="I6" s="15" t="n"/>
      <c r="J6" s="16" t="n"/>
      <c r="K6" s="16" t="n"/>
      <c r="L6" s="11">
        <f>IF(B6="","",SUMIFS(Payments!$C$5:$C$304,Payments!$B$5:$B$304,B6))</f>
        <v/>
      </c>
      <c r="M6" s="11">
        <f>IF(G6="","",G6-L6)</f>
        <v/>
      </c>
      <c r="N6" s="11">
        <f>IF(G6="","",IF(L6&lt;N(I6),N(I6)-L6,IF(M6&gt;0,M6,"")))</f>
        <v/>
      </c>
      <c r="O6" s="17">
        <f>IF(G6="","",IF(L6&lt;N(I6),IF(J6="","",J6),IF(M6&gt;0,IF(K6="","",K6),"")))</f>
        <v/>
      </c>
      <c r="P6" s="18">
        <f>IF(B6="","",IF(G6="","Not booked",IF(M6&lt;=0,"Paid in full",IF(O6="",IF(L6&lt;N(I6),"Deposit due","Balance due"),IF(O6&lt;TODAY(),"Overdue",IF(L6&lt;N(I6),"Deposit due","Balance due"))))))</f>
        <v/>
      </c>
      <c r="Q6" s="14" t="n"/>
    </row>
    <row r="7">
      <c r="A7" s="14" t="inlineStr">
        <is>
          <t>Venue &amp; rentals</t>
        </is>
      </c>
      <c r="B7" s="14" t="inlineStr">
        <is>
          <t>Tables &amp; chairs rental</t>
        </is>
      </c>
      <c r="C7" s="14" t="n"/>
      <c r="D7" s="15" t="n"/>
      <c r="E7" s="15" t="n"/>
      <c r="F7" s="11">
        <f>IF(AND(D7="",E7=""),"",N(D7)+N(E7)*Setup!$B$6)</f>
        <v/>
      </c>
      <c r="G7" s="15" t="n"/>
      <c r="H7" s="11">
        <f>IF(G7&lt;&gt;"",G7,F7)</f>
        <v/>
      </c>
      <c r="I7" s="15" t="n"/>
      <c r="J7" s="16" t="n"/>
      <c r="K7" s="16" t="n"/>
      <c r="L7" s="11">
        <f>IF(B7="","",SUMIFS(Payments!$C$5:$C$304,Payments!$B$5:$B$304,B7))</f>
        <v/>
      </c>
      <c r="M7" s="11">
        <f>IF(G7="","",G7-L7)</f>
        <v/>
      </c>
      <c r="N7" s="11">
        <f>IF(G7="","",IF(L7&lt;N(I7),N(I7)-L7,IF(M7&gt;0,M7,"")))</f>
        <v/>
      </c>
      <c r="O7" s="17">
        <f>IF(G7="","",IF(L7&lt;N(I7),IF(J7="","",J7),IF(M7&gt;0,IF(K7="","",K7),"")))</f>
        <v/>
      </c>
      <c r="P7" s="18">
        <f>IF(B7="","",IF(G7="","Not booked",IF(M7&lt;=0,"Paid in full",IF(O7="",IF(L7&lt;N(I7),"Deposit due","Balance due"),IF(O7&lt;TODAY(),"Overdue",IF(L7&lt;N(I7),"Deposit due","Balance due"))))))</f>
        <v/>
      </c>
      <c r="Q7" s="14" t="n"/>
    </row>
    <row r="8">
      <c r="A8" s="14" t="inlineStr">
        <is>
          <t>Venue &amp; rentals</t>
        </is>
      </c>
      <c r="B8" s="14" t="inlineStr">
        <is>
          <t>Linens rental</t>
        </is>
      </c>
      <c r="C8" s="14" t="n"/>
      <c r="D8" s="15" t="n"/>
      <c r="E8" s="15" t="n"/>
      <c r="F8" s="11">
        <f>IF(AND(D8="",E8=""),"",N(D8)+N(E8)*Setup!$B$6)</f>
        <v/>
      </c>
      <c r="G8" s="15" t="n"/>
      <c r="H8" s="11">
        <f>IF(G8&lt;&gt;"",G8,F8)</f>
        <v/>
      </c>
      <c r="I8" s="15" t="n"/>
      <c r="J8" s="16" t="n"/>
      <c r="K8" s="16" t="n"/>
      <c r="L8" s="11">
        <f>IF(B8="","",SUMIFS(Payments!$C$5:$C$304,Payments!$B$5:$B$304,B8))</f>
        <v/>
      </c>
      <c r="M8" s="11">
        <f>IF(G8="","",G8-L8)</f>
        <v/>
      </c>
      <c r="N8" s="11">
        <f>IF(G8="","",IF(L8&lt;N(I8),N(I8)-L8,IF(M8&gt;0,M8,"")))</f>
        <v/>
      </c>
      <c r="O8" s="17">
        <f>IF(G8="","",IF(L8&lt;N(I8),IF(J8="","",J8),IF(M8&gt;0,IF(K8="","",K8),"")))</f>
        <v/>
      </c>
      <c r="P8" s="18">
        <f>IF(B8="","",IF(G8="","Not booked",IF(M8&lt;=0,"Paid in full",IF(O8="",IF(L8&lt;N(I8),"Deposit due","Balance due"),IF(O8&lt;TODAY(),"Overdue",IF(L8&lt;N(I8),"Deposit due","Balance due"))))))</f>
        <v/>
      </c>
      <c r="Q8" s="14" t="n"/>
    </row>
    <row r="9">
      <c r="A9" s="14" t="inlineStr">
        <is>
          <t>Venue &amp; rentals</t>
        </is>
      </c>
      <c r="B9" s="14" t="inlineStr">
        <is>
          <t>Tent or other rentals</t>
        </is>
      </c>
      <c r="C9" s="14" t="n"/>
      <c r="D9" s="15" t="n"/>
      <c r="E9" s="15" t="n"/>
      <c r="F9" s="11">
        <f>IF(AND(D9="",E9=""),"",N(D9)+N(E9)*Setup!$B$6)</f>
        <v/>
      </c>
      <c r="G9" s="15" t="n"/>
      <c r="H9" s="11">
        <f>IF(G9&lt;&gt;"",G9,F9)</f>
        <v/>
      </c>
      <c r="I9" s="15" t="n"/>
      <c r="J9" s="16" t="n"/>
      <c r="K9" s="16" t="n"/>
      <c r="L9" s="11">
        <f>IF(B9="","",SUMIFS(Payments!$C$5:$C$304,Payments!$B$5:$B$304,B9))</f>
        <v/>
      </c>
      <c r="M9" s="11">
        <f>IF(G9="","",G9-L9)</f>
        <v/>
      </c>
      <c r="N9" s="11">
        <f>IF(G9="","",IF(L9&lt;N(I9),N(I9)-L9,IF(M9&gt;0,M9,"")))</f>
        <v/>
      </c>
      <c r="O9" s="17">
        <f>IF(G9="","",IF(L9&lt;N(I9),IF(J9="","",J9),IF(M9&gt;0,IF(K9="","",K9),"")))</f>
        <v/>
      </c>
      <c r="P9" s="18">
        <f>IF(B9="","",IF(G9="","Not booked",IF(M9&lt;=0,"Paid in full",IF(O9="",IF(L9&lt;N(I9),"Deposit due","Balance due"),IF(O9&lt;TODAY(),"Overdue",IF(L9&lt;N(I9),"Deposit due","Balance due"))))))</f>
        <v/>
      </c>
      <c r="Q9" s="14" t="n"/>
    </row>
    <row r="10">
      <c r="A10" s="14" t="inlineStr">
        <is>
          <t>Food, drink &amp; cake</t>
        </is>
      </c>
      <c r="B10" s="14" t="inlineStr">
        <is>
          <t>Catering</t>
        </is>
      </c>
      <c r="C10" s="14" t="n"/>
      <c r="D10" s="15" t="n"/>
      <c r="E10" s="15" t="n"/>
      <c r="F10" s="11">
        <f>IF(AND(D10="",E10=""),"",N(D10)+N(E10)*Setup!$B$6)</f>
        <v/>
      </c>
      <c r="G10" s="15" t="n"/>
      <c r="H10" s="11">
        <f>IF(G10&lt;&gt;"",G10,F10)</f>
        <v/>
      </c>
      <c r="I10" s="15" t="n"/>
      <c r="J10" s="16" t="n"/>
      <c r="K10" s="16" t="n"/>
      <c r="L10" s="11">
        <f>IF(B10="","",SUMIFS(Payments!$C$5:$C$304,Payments!$B$5:$B$304,B10))</f>
        <v/>
      </c>
      <c r="M10" s="11">
        <f>IF(G10="","",G10-L10)</f>
        <v/>
      </c>
      <c r="N10" s="11">
        <f>IF(G10="","",IF(L10&lt;N(I10),N(I10)-L10,IF(M10&gt;0,M10,"")))</f>
        <v/>
      </c>
      <c r="O10" s="17">
        <f>IF(G10="","",IF(L10&lt;N(I10),IF(J10="","",J10),IF(M10&gt;0,IF(K10="","",K10),"")))</f>
        <v/>
      </c>
      <c r="P10" s="18">
        <f>IF(B10="","",IF(G10="","Not booked",IF(M10&lt;=0,"Paid in full",IF(O10="",IF(L10&lt;N(I10),"Deposit due","Balance due"),IF(O10&lt;TODAY(),"Overdue",IF(L10&lt;N(I10),"Deposit due","Balance due"))))))</f>
        <v/>
      </c>
      <c r="Q10" s="14" t="n"/>
    </row>
    <row r="11">
      <c r="A11" s="14" t="inlineStr">
        <is>
          <t>Food, drink &amp; cake</t>
        </is>
      </c>
      <c r="B11" s="14" t="inlineStr">
        <is>
          <t>Bar / alcohol</t>
        </is>
      </c>
      <c r="C11" s="14" t="n"/>
      <c r="D11" s="15" t="n"/>
      <c r="E11" s="15" t="n"/>
      <c r="F11" s="11">
        <f>IF(AND(D11="",E11=""),"",N(D11)+N(E11)*Setup!$B$6)</f>
        <v/>
      </c>
      <c r="G11" s="15" t="n"/>
      <c r="H11" s="11">
        <f>IF(G11&lt;&gt;"",G11,F11)</f>
        <v/>
      </c>
      <c r="I11" s="15" t="n"/>
      <c r="J11" s="16" t="n"/>
      <c r="K11" s="16" t="n"/>
      <c r="L11" s="11">
        <f>IF(B11="","",SUMIFS(Payments!$C$5:$C$304,Payments!$B$5:$B$304,B11))</f>
        <v/>
      </c>
      <c r="M11" s="11">
        <f>IF(G11="","",G11-L11)</f>
        <v/>
      </c>
      <c r="N11" s="11">
        <f>IF(G11="","",IF(L11&lt;N(I11),N(I11)-L11,IF(M11&gt;0,M11,"")))</f>
        <v/>
      </c>
      <c r="O11" s="17">
        <f>IF(G11="","",IF(L11&lt;N(I11),IF(J11="","",J11),IF(M11&gt;0,IF(K11="","",K11),"")))</f>
        <v/>
      </c>
      <c r="P11" s="18">
        <f>IF(B11="","",IF(G11="","Not booked",IF(M11&lt;=0,"Paid in full",IF(O11="",IF(L11&lt;N(I11),"Deposit due","Balance due"),IF(O11&lt;TODAY(),"Overdue",IF(L11&lt;N(I11),"Deposit due","Balance due"))))))</f>
        <v/>
      </c>
      <c r="Q11" s="14" t="n"/>
    </row>
    <row r="12">
      <c r="A12" s="14" t="inlineStr">
        <is>
          <t>Food, drink &amp; cake</t>
        </is>
      </c>
      <c r="B12" s="14" t="inlineStr">
        <is>
          <t>Wedding cake or desserts</t>
        </is>
      </c>
      <c r="C12" s="14" t="n"/>
      <c r="D12" s="15" t="n"/>
      <c r="E12" s="15" t="n"/>
      <c r="F12" s="11">
        <f>IF(AND(D12="",E12=""),"",N(D12)+N(E12)*Setup!$B$6)</f>
        <v/>
      </c>
      <c r="G12" s="15" t="n"/>
      <c r="H12" s="11">
        <f>IF(G12&lt;&gt;"",G12,F12)</f>
        <v/>
      </c>
      <c r="I12" s="15" t="n"/>
      <c r="J12" s="16" t="n"/>
      <c r="K12" s="16" t="n"/>
      <c r="L12" s="11">
        <f>IF(B12="","",SUMIFS(Payments!$C$5:$C$304,Payments!$B$5:$B$304,B12))</f>
        <v/>
      </c>
      <c r="M12" s="11">
        <f>IF(G12="","",G12-L12)</f>
        <v/>
      </c>
      <c r="N12" s="11">
        <f>IF(G12="","",IF(L12&lt;N(I12),N(I12)-L12,IF(M12&gt;0,M12,"")))</f>
        <v/>
      </c>
      <c r="O12" s="17">
        <f>IF(G12="","",IF(L12&lt;N(I12),IF(J12="","",J12),IF(M12&gt;0,IF(K12="","",K12),"")))</f>
        <v/>
      </c>
      <c r="P12" s="18">
        <f>IF(B12="","",IF(G12="","Not booked",IF(M12&lt;=0,"Paid in full",IF(O12="",IF(L12&lt;N(I12),"Deposit due","Balance due"),IF(O12&lt;TODAY(),"Overdue",IF(L12&lt;N(I12),"Deposit due","Balance due"))))))</f>
        <v/>
      </c>
      <c r="Q12" s="14" t="n"/>
    </row>
    <row r="13">
      <c r="A13" s="14" t="inlineStr">
        <is>
          <t>Food, drink &amp; cake</t>
        </is>
      </c>
      <c r="B13" s="14" t="inlineStr">
        <is>
          <t>Catering service charge &amp; tips</t>
        </is>
      </c>
      <c r="C13" s="14" t="n"/>
      <c r="D13" s="15" t="n"/>
      <c r="E13" s="15" t="n"/>
      <c r="F13" s="11">
        <f>IF(AND(D13="",E13=""),"",N(D13)+N(E13)*Setup!$B$6)</f>
        <v/>
      </c>
      <c r="G13" s="15" t="n"/>
      <c r="H13" s="11">
        <f>IF(G13&lt;&gt;"",G13,F13)</f>
        <v/>
      </c>
      <c r="I13" s="15" t="n"/>
      <c r="J13" s="16" t="n"/>
      <c r="K13" s="16" t="n"/>
      <c r="L13" s="11">
        <f>IF(B13="","",SUMIFS(Payments!$C$5:$C$304,Payments!$B$5:$B$304,B13))</f>
        <v/>
      </c>
      <c r="M13" s="11">
        <f>IF(G13="","",G13-L13)</f>
        <v/>
      </c>
      <c r="N13" s="11">
        <f>IF(G13="","",IF(L13&lt;N(I13),N(I13)-L13,IF(M13&gt;0,M13,"")))</f>
        <v/>
      </c>
      <c r="O13" s="17">
        <f>IF(G13="","",IF(L13&lt;N(I13),IF(J13="","",J13),IF(M13&gt;0,IF(K13="","",K13),"")))</f>
        <v/>
      </c>
      <c r="P13" s="18">
        <f>IF(B13="","",IF(G13="","Not booked",IF(M13&lt;=0,"Paid in full",IF(O13="",IF(L13&lt;N(I13),"Deposit due","Balance due"),IF(O13&lt;TODAY(),"Overdue",IF(L13&lt;N(I13),"Deposit due","Balance due"))))))</f>
        <v/>
      </c>
      <c r="Q13" s="14" t="n"/>
    </row>
    <row r="14">
      <c r="A14" s="14" t="inlineStr">
        <is>
          <t>Photo &amp; video</t>
        </is>
      </c>
      <c r="B14" s="14" t="inlineStr">
        <is>
          <t>Photographer</t>
        </is>
      </c>
      <c r="C14" s="14" t="n"/>
      <c r="D14" s="15" t="n"/>
      <c r="E14" s="15" t="n"/>
      <c r="F14" s="11">
        <f>IF(AND(D14="",E14=""),"",N(D14)+N(E14)*Setup!$B$6)</f>
        <v/>
      </c>
      <c r="G14" s="15" t="n"/>
      <c r="H14" s="11">
        <f>IF(G14&lt;&gt;"",G14,F14)</f>
        <v/>
      </c>
      <c r="I14" s="15" t="n"/>
      <c r="J14" s="16" t="n"/>
      <c r="K14" s="16" t="n"/>
      <c r="L14" s="11">
        <f>IF(B14="","",SUMIFS(Payments!$C$5:$C$304,Payments!$B$5:$B$304,B14))</f>
        <v/>
      </c>
      <c r="M14" s="11">
        <f>IF(G14="","",G14-L14)</f>
        <v/>
      </c>
      <c r="N14" s="11">
        <f>IF(G14="","",IF(L14&lt;N(I14),N(I14)-L14,IF(M14&gt;0,M14,"")))</f>
        <v/>
      </c>
      <c r="O14" s="17">
        <f>IF(G14="","",IF(L14&lt;N(I14),IF(J14="","",J14),IF(M14&gt;0,IF(K14="","",K14),"")))</f>
        <v/>
      </c>
      <c r="P14" s="18">
        <f>IF(B14="","",IF(G14="","Not booked",IF(M14&lt;=0,"Paid in full",IF(O14="",IF(L14&lt;N(I14),"Deposit due","Balance due"),IF(O14&lt;TODAY(),"Overdue",IF(L14&lt;N(I14),"Deposit due","Balance due"))))))</f>
        <v/>
      </c>
      <c r="Q14" s="14" t="n"/>
    </row>
    <row r="15">
      <c r="A15" s="14" t="inlineStr">
        <is>
          <t>Photo &amp; video</t>
        </is>
      </c>
      <c r="B15" s="14" t="inlineStr">
        <is>
          <t>Videographer</t>
        </is>
      </c>
      <c r="C15" s="14" t="n"/>
      <c r="D15" s="15" t="n"/>
      <c r="E15" s="15" t="n"/>
      <c r="F15" s="11">
        <f>IF(AND(D15="",E15=""),"",N(D15)+N(E15)*Setup!$B$6)</f>
        <v/>
      </c>
      <c r="G15" s="15" t="n"/>
      <c r="H15" s="11">
        <f>IF(G15&lt;&gt;"",G15,F15)</f>
        <v/>
      </c>
      <c r="I15" s="15" t="n"/>
      <c r="J15" s="16" t="n"/>
      <c r="K15" s="16" t="n"/>
      <c r="L15" s="11">
        <f>IF(B15="","",SUMIFS(Payments!$C$5:$C$304,Payments!$B$5:$B$304,B15))</f>
        <v/>
      </c>
      <c r="M15" s="11">
        <f>IF(G15="","",G15-L15)</f>
        <v/>
      </c>
      <c r="N15" s="11">
        <f>IF(G15="","",IF(L15&lt;N(I15),N(I15)-L15,IF(M15&gt;0,M15,"")))</f>
        <v/>
      </c>
      <c r="O15" s="17">
        <f>IF(G15="","",IF(L15&lt;N(I15),IF(J15="","",J15),IF(M15&gt;0,IF(K15="","",K15),"")))</f>
        <v/>
      </c>
      <c r="P15" s="18">
        <f>IF(B15="","",IF(G15="","Not booked",IF(M15&lt;=0,"Paid in full",IF(O15="",IF(L15&lt;N(I15),"Deposit due","Balance due"),IF(O15&lt;TODAY(),"Overdue",IF(L15&lt;N(I15),"Deposit due","Balance due"))))))</f>
        <v/>
      </c>
      <c r="Q15" s="14" t="n"/>
    </row>
    <row r="16">
      <c r="A16" s="14" t="inlineStr">
        <is>
          <t>Flowers &amp; decor</t>
        </is>
      </c>
      <c r="B16" s="14" t="inlineStr">
        <is>
          <t>Bouquets &amp; boutonnieres</t>
        </is>
      </c>
      <c r="C16" s="14" t="n"/>
      <c r="D16" s="15" t="n"/>
      <c r="E16" s="15" t="n"/>
      <c r="F16" s="11">
        <f>IF(AND(D16="",E16=""),"",N(D16)+N(E16)*Setup!$B$6)</f>
        <v/>
      </c>
      <c r="G16" s="15" t="n"/>
      <c r="H16" s="11">
        <f>IF(G16&lt;&gt;"",G16,F16)</f>
        <v/>
      </c>
      <c r="I16" s="15" t="n"/>
      <c r="J16" s="16" t="n"/>
      <c r="K16" s="16" t="n"/>
      <c r="L16" s="11">
        <f>IF(B16="","",SUMIFS(Payments!$C$5:$C$304,Payments!$B$5:$B$304,B16))</f>
        <v/>
      </c>
      <c r="M16" s="11">
        <f>IF(G16="","",G16-L16)</f>
        <v/>
      </c>
      <c r="N16" s="11">
        <f>IF(G16="","",IF(L16&lt;N(I16),N(I16)-L16,IF(M16&gt;0,M16,"")))</f>
        <v/>
      </c>
      <c r="O16" s="17">
        <f>IF(G16="","",IF(L16&lt;N(I16),IF(J16="","",J16),IF(M16&gt;0,IF(K16="","",K16),"")))</f>
        <v/>
      </c>
      <c r="P16" s="18">
        <f>IF(B16="","",IF(G16="","Not booked",IF(M16&lt;=0,"Paid in full",IF(O16="",IF(L16&lt;N(I16),"Deposit due","Balance due"),IF(O16&lt;TODAY(),"Overdue",IF(L16&lt;N(I16),"Deposit due","Balance due"))))))</f>
        <v/>
      </c>
      <c r="Q16" s="14" t="n"/>
    </row>
    <row r="17">
      <c r="A17" s="14" t="inlineStr">
        <is>
          <t>Flowers &amp; decor</t>
        </is>
      </c>
      <c r="B17" s="14" t="inlineStr">
        <is>
          <t>Centerpieces</t>
        </is>
      </c>
      <c r="C17" s="14" t="n"/>
      <c r="D17" s="15" t="n"/>
      <c r="E17" s="15" t="n"/>
      <c r="F17" s="11">
        <f>IF(AND(D17="",E17=""),"",N(D17)+N(E17)*Setup!$B$6)</f>
        <v/>
      </c>
      <c r="G17" s="15" t="n"/>
      <c r="H17" s="11">
        <f>IF(G17&lt;&gt;"",G17,F17)</f>
        <v/>
      </c>
      <c r="I17" s="15" t="n"/>
      <c r="J17" s="16" t="n"/>
      <c r="K17" s="16" t="n"/>
      <c r="L17" s="11">
        <f>IF(B17="","",SUMIFS(Payments!$C$5:$C$304,Payments!$B$5:$B$304,B17))</f>
        <v/>
      </c>
      <c r="M17" s="11">
        <f>IF(G17="","",G17-L17)</f>
        <v/>
      </c>
      <c r="N17" s="11">
        <f>IF(G17="","",IF(L17&lt;N(I17),N(I17)-L17,IF(M17&gt;0,M17,"")))</f>
        <v/>
      </c>
      <c r="O17" s="17">
        <f>IF(G17="","",IF(L17&lt;N(I17),IF(J17="","",J17),IF(M17&gt;0,IF(K17="","",K17),"")))</f>
        <v/>
      </c>
      <c r="P17" s="18">
        <f>IF(B17="","",IF(G17="","Not booked",IF(M17&lt;=0,"Paid in full",IF(O17="",IF(L17&lt;N(I17),"Deposit due","Balance due"),IF(O17&lt;TODAY(),"Overdue",IF(L17&lt;N(I17),"Deposit due","Balance due"))))))</f>
        <v/>
      </c>
      <c r="Q17" s="14" t="n"/>
    </row>
    <row r="18">
      <c r="A18" s="14" t="inlineStr">
        <is>
          <t>Flowers &amp; decor</t>
        </is>
      </c>
      <c r="B18" s="14" t="inlineStr">
        <is>
          <t>Ceremony decor</t>
        </is>
      </c>
      <c r="C18" s="14" t="n"/>
      <c r="D18" s="15" t="n"/>
      <c r="E18" s="15" t="n"/>
      <c r="F18" s="11">
        <f>IF(AND(D18="",E18=""),"",N(D18)+N(E18)*Setup!$B$6)</f>
        <v/>
      </c>
      <c r="G18" s="15" t="n"/>
      <c r="H18" s="11">
        <f>IF(G18&lt;&gt;"",G18,F18)</f>
        <v/>
      </c>
      <c r="I18" s="15" t="n"/>
      <c r="J18" s="16" t="n"/>
      <c r="K18" s="16" t="n"/>
      <c r="L18" s="11">
        <f>IF(B18="","",SUMIFS(Payments!$C$5:$C$304,Payments!$B$5:$B$304,B18))</f>
        <v/>
      </c>
      <c r="M18" s="11">
        <f>IF(G18="","",G18-L18)</f>
        <v/>
      </c>
      <c r="N18" s="11">
        <f>IF(G18="","",IF(L18&lt;N(I18),N(I18)-L18,IF(M18&gt;0,M18,"")))</f>
        <v/>
      </c>
      <c r="O18" s="17">
        <f>IF(G18="","",IF(L18&lt;N(I18),IF(J18="","",J18),IF(M18&gt;0,IF(K18="","",K18),"")))</f>
        <v/>
      </c>
      <c r="P18" s="18">
        <f>IF(B18="","",IF(G18="","Not booked",IF(M18&lt;=0,"Paid in full",IF(O18="",IF(L18&lt;N(I18),"Deposit due","Balance due"),IF(O18&lt;TODAY(),"Overdue",IF(L18&lt;N(I18),"Deposit due","Balance due"))))))</f>
        <v/>
      </c>
      <c r="Q18" s="14" t="n"/>
    </row>
    <row r="19">
      <c r="A19" s="14" t="inlineStr">
        <is>
          <t>Flowers &amp; decor</t>
        </is>
      </c>
      <c r="B19" s="14" t="inlineStr">
        <is>
          <t>Lighting</t>
        </is>
      </c>
      <c r="C19" s="14" t="n"/>
      <c r="D19" s="15" t="n"/>
      <c r="E19" s="15" t="n"/>
      <c r="F19" s="11">
        <f>IF(AND(D19="",E19=""),"",N(D19)+N(E19)*Setup!$B$6)</f>
        <v/>
      </c>
      <c r="G19" s="15" t="n"/>
      <c r="H19" s="11">
        <f>IF(G19&lt;&gt;"",G19,F19)</f>
        <v/>
      </c>
      <c r="I19" s="15" t="n"/>
      <c r="J19" s="16" t="n"/>
      <c r="K19" s="16" t="n"/>
      <c r="L19" s="11">
        <f>IF(B19="","",SUMIFS(Payments!$C$5:$C$304,Payments!$B$5:$B$304,B19))</f>
        <v/>
      </c>
      <c r="M19" s="11">
        <f>IF(G19="","",G19-L19)</f>
        <v/>
      </c>
      <c r="N19" s="11">
        <f>IF(G19="","",IF(L19&lt;N(I19),N(I19)-L19,IF(M19&gt;0,M19,"")))</f>
        <v/>
      </c>
      <c r="O19" s="17">
        <f>IF(G19="","",IF(L19&lt;N(I19),IF(J19="","",J19),IF(M19&gt;0,IF(K19="","",K19),"")))</f>
        <v/>
      </c>
      <c r="P19" s="18">
        <f>IF(B19="","",IF(G19="","Not booked",IF(M19&lt;=0,"Paid in full",IF(O19="",IF(L19&lt;N(I19),"Deposit due","Balance due"),IF(O19&lt;TODAY(),"Overdue",IF(L19&lt;N(I19),"Deposit due","Balance due"))))))</f>
        <v/>
      </c>
      <c r="Q19" s="14" t="n"/>
    </row>
    <row r="20">
      <c r="A20" s="14" t="inlineStr">
        <is>
          <t>Rings</t>
        </is>
      </c>
      <c r="B20" s="14" t="inlineStr">
        <is>
          <t>Wedding rings</t>
        </is>
      </c>
      <c r="C20" s="14" t="n"/>
      <c r="D20" s="15" t="n"/>
      <c r="E20" s="15" t="n"/>
      <c r="F20" s="11">
        <f>IF(AND(D20="",E20=""),"",N(D20)+N(E20)*Setup!$B$6)</f>
        <v/>
      </c>
      <c r="G20" s="15" t="n"/>
      <c r="H20" s="11">
        <f>IF(G20&lt;&gt;"",G20,F20)</f>
        <v/>
      </c>
      <c r="I20" s="15" t="n"/>
      <c r="J20" s="16" t="n"/>
      <c r="K20" s="16" t="n"/>
      <c r="L20" s="11">
        <f>IF(B20="","",SUMIFS(Payments!$C$5:$C$304,Payments!$B$5:$B$304,B20))</f>
        <v/>
      </c>
      <c r="M20" s="11">
        <f>IF(G20="","",G20-L20)</f>
        <v/>
      </c>
      <c r="N20" s="11">
        <f>IF(G20="","",IF(L20&lt;N(I20),N(I20)-L20,IF(M20&gt;0,M20,"")))</f>
        <v/>
      </c>
      <c r="O20" s="17">
        <f>IF(G20="","",IF(L20&lt;N(I20),IF(J20="","",J20),IF(M20&gt;0,IF(K20="","",K20),"")))</f>
        <v/>
      </c>
      <c r="P20" s="18">
        <f>IF(B20="","",IF(G20="","Not booked",IF(M20&lt;=0,"Paid in full",IF(O20="",IF(L20&lt;N(I20),"Deposit due","Balance due"),IF(O20&lt;TODAY(),"Overdue",IF(L20&lt;N(I20),"Deposit due","Balance due"))))))</f>
        <v/>
      </c>
      <c r="Q20" s="14" t="n"/>
    </row>
    <row r="21">
      <c r="A21" s="14" t="inlineStr">
        <is>
          <t>Attire &amp; beauty</t>
        </is>
      </c>
      <c r="B21" s="14" t="inlineStr">
        <is>
          <t>Wedding dress or suit</t>
        </is>
      </c>
      <c r="C21" s="14" t="n"/>
      <c r="D21" s="15" t="n"/>
      <c r="E21" s="15" t="n"/>
      <c r="F21" s="11">
        <f>IF(AND(D21="",E21=""),"",N(D21)+N(E21)*Setup!$B$6)</f>
        <v/>
      </c>
      <c r="G21" s="15" t="n"/>
      <c r="H21" s="11">
        <f>IF(G21&lt;&gt;"",G21,F21)</f>
        <v/>
      </c>
      <c r="I21" s="15" t="n"/>
      <c r="J21" s="16" t="n"/>
      <c r="K21" s="16" t="n"/>
      <c r="L21" s="11">
        <f>IF(B21="","",SUMIFS(Payments!$C$5:$C$304,Payments!$B$5:$B$304,B21))</f>
        <v/>
      </c>
      <c r="M21" s="11">
        <f>IF(G21="","",G21-L21)</f>
        <v/>
      </c>
      <c r="N21" s="11">
        <f>IF(G21="","",IF(L21&lt;N(I21),N(I21)-L21,IF(M21&gt;0,M21,"")))</f>
        <v/>
      </c>
      <c r="O21" s="17">
        <f>IF(G21="","",IF(L21&lt;N(I21),IF(J21="","",J21),IF(M21&gt;0,IF(K21="","",K21),"")))</f>
        <v/>
      </c>
      <c r="P21" s="18">
        <f>IF(B21="","",IF(G21="","Not booked",IF(M21&lt;=0,"Paid in full",IF(O21="",IF(L21&lt;N(I21),"Deposit due","Balance due"),IF(O21&lt;TODAY(),"Overdue",IF(L21&lt;N(I21),"Deposit due","Balance due"))))))</f>
        <v/>
      </c>
      <c r="Q21" s="14" t="n"/>
    </row>
    <row r="22">
      <c r="A22" s="14" t="inlineStr">
        <is>
          <t>Attire &amp; beauty</t>
        </is>
      </c>
      <c r="B22" s="14" t="inlineStr">
        <is>
          <t>Alterations</t>
        </is>
      </c>
      <c r="C22" s="14" t="n"/>
      <c r="D22" s="15" t="n"/>
      <c r="E22" s="15" t="n"/>
      <c r="F22" s="11">
        <f>IF(AND(D22="",E22=""),"",N(D22)+N(E22)*Setup!$B$6)</f>
        <v/>
      </c>
      <c r="G22" s="15" t="n"/>
      <c r="H22" s="11">
        <f>IF(G22&lt;&gt;"",G22,F22)</f>
        <v/>
      </c>
      <c r="I22" s="15" t="n"/>
      <c r="J22" s="16" t="n"/>
      <c r="K22" s="16" t="n"/>
      <c r="L22" s="11">
        <f>IF(B22="","",SUMIFS(Payments!$C$5:$C$304,Payments!$B$5:$B$304,B22))</f>
        <v/>
      </c>
      <c r="M22" s="11">
        <f>IF(G22="","",G22-L22)</f>
        <v/>
      </c>
      <c r="N22" s="11">
        <f>IF(G22="","",IF(L22&lt;N(I22),N(I22)-L22,IF(M22&gt;0,M22,"")))</f>
        <v/>
      </c>
      <c r="O22" s="17">
        <f>IF(G22="","",IF(L22&lt;N(I22),IF(J22="","",J22),IF(M22&gt;0,IF(K22="","",K22),"")))</f>
        <v/>
      </c>
      <c r="P22" s="18">
        <f>IF(B22="","",IF(G22="","Not booked",IF(M22&lt;=0,"Paid in full",IF(O22="",IF(L22&lt;N(I22),"Deposit due","Balance due"),IF(O22&lt;TODAY(),"Overdue",IF(L22&lt;N(I22),"Deposit due","Balance due"))))))</f>
        <v/>
      </c>
      <c r="Q22" s="14" t="n"/>
    </row>
    <row r="23">
      <c r="A23" s="14" t="inlineStr">
        <is>
          <t>Attire &amp; beauty</t>
        </is>
      </c>
      <c r="B23" s="14" t="inlineStr">
        <is>
          <t>Second outfit / suit</t>
        </is>
      </c>
      <c r="C23" s="14" t="n"/>
      <c r="D23" s="15" t="n"/>
      <c r="E23" s="15" t="n"/>
      <c r="F23" s="11">
        <f>IF(AND(D23="",E23=""),"",N(D23)+N(E23)*Setup!$B$6)</f>
        <v/>
      </c>
      <c r="G23" s="15" t="n"/>
      <c r="H23" s="11">
        <f>IF(G23&lt;&gt;"",G23,F23)</f>
        <v/>
      </c>
      <c r="I23" s="15" t="n"/>
      <c r="J23" s="16" t="n"/>
      <c r="K23" s="16" t="n"/>
      <c r="L23" s="11">
        <f>IF(B23="","",SUMIFS(Payments!$C$5:$C$304,Payments!$B$5:$B$304,B23))</f>
        <v/>
      </c>
      <c r="M23" s="11">
        <f>IF(G23="","",G23-L23)</f>
        <v/>
      </c>
      <c r="N23" s="11">
        <f>IF(G23="","",IF(L23&lt;N(I23),N(I23)-L23,IF(M23&gt;0,M23,"")))</f>
        <v/>
      </c>
      <c r="O23" s="17">
        <f>IF(G23="","",IF(L23&lt;N(I23),IF(J23="","",J23),IF(M23&gt;0,IF(K23="","",K23),"")))</f>
        <v/>
      </c>
      <c r="P23" s="18">
        <f>IF(B23="","",IF(G23="","Not booked",IF(M23&lt;=0,"Paid in full",IF(O23="",IF(L23&lt;N(I23),"Deposit due","Balance due"),IF(O23&lt;TODAY(),"Overdue",IF(L23&lt;N(I23),"Deposit due","Balance due"))))))</f>
        <v/>
      </c>
      <c r="Q23" s="14" t="n"/>
    </row>
    <row r="24">
      <c r="A24" s="14" t="inlineStr">
        <is>
          <t>Attire &amp; beauty</t>
        </is>
      </c>
      <c r="B24" s="14" t="inlineStr">
        <is>
          <t>Hair &amp; makeup</t>
        </is>
      </c>
      <c r="C24" s="14" t="n"/>
      <c r="D24" s="15" t="n"/>
      <c r="E24" s="15" t="n"/>
      <c r="F24" s="11">
        <f>IF(AND(D24="",E24=""),"",N(D24)+N(E24)*Setup!$B$6)</f>
        <v/>
      </c>
      <c r="G24" s="15" t="n"/>
      <c r="H24" s="11">
        <f>IF(G24&lt;&gt;"",G24,F24)</f>
        <v/>
      </c>
      <c r="I24" s="15" t="n"/>
      <c r="J24" s="16" t="n"/>
      <c r="K24" s="16" t="n"/>
      <c r="L24" s="11">
        <f>IF(B24="","",SUMIFS(Payments!$C$5:$C$304,Payments!$B$5:$B$304,B24))</f>
        <v/>
      </c>
      <c r="M24" s="11">
        <f>IF(G24="","",G24-L24)</f>
        <v/>
      </c>
      <c r="N24" s="11">
        <f>IF(G24="","",IF(L24&lt;N(I24),N(I24)-L24,IF(M24&gt;0,M24,"")))</f>
        <v/>
      </c>
      <c r="O24" s="17">
        <f>IF(G24="","",IF(L24&lt;N(I24),IF(J24="","",J24),IF(M24&gt;0,IF(K24="","",K24),"")))</f>
        <v/>
      </c>
      <c r="P24" s="18">
        <f>IF(B24="","",IF(G24="","Not booked",IF(M24&lt;=0,"Paid in full",IF(O24="",IF(L24&lt;N(I24),"Deposit due","Balance due"),IF(O24&lt;TODAY(),"Overdue",IF(L24&lt;N(I24),"Deposit due","Balance due"))))))</f>
        <v/>
      </c>
      <c r="Q24" s="14" t="n"/>
    </row>
    <row r="25">
      <c r="A25" s="14" t="inlineStr">
        <is>
          <t>Attire &amp; beauty</t>
        </is>
      </c>
      <c r="B25" s="14" t="inlineStr">
        <is>
          <t>Shoes &amp; accessories</t>
        </is>
      </c>
      <c r="C25" s="14" t="n"/>
      <c r="D25" s="15" t="n"/>
      <c r="E25" s="15" t="n"/>
      <c r="F25" s="11">
        <f>IF(AND(D25="",E25=""),"",N(D25)+N(E25)*Setup!$B$6)</f>
        <v/>
      </c>
      <c r="G25" s="15" t="n"/>
      <c r="H25" s="11">
        <f>IF(G25&lt;&gt;"",G25,F25)</f>
        <v/>
      </c>
      <c r="I25" s="15" t="n"/>
      <c r="J25" s="16" t="n"/>
      <c r="K25" s="16" t="n"/>
      <c r="L25" s="11">
        <f>IF(B25="","",SUMIFS(Payments!$C$5:$C$304,Payments!$B$5:$B$304,B25))</f>
        <v/>
      </c>
      <c r="M25" s="11">
        <f>IF(G25="","",G25-L25)</f>
        <v/>
      </c>
      <c r="N25" s="11">
        <f>IF(G25="","",IF(L25&lt;N(I25),N(I25)-L25,IF(M25&gt;0,M25,"")))</f>
        <v/>
      </c>
      <c r="O25" s="17">
        <f>IF(G25="","",IF(L25&lt;N(I25),IF(J25="","",J25),IF(M25&gt;0,IF(K25="","",K25),"")))</f>
        <v/>
      </c>
      <c r="P25" s="18">
        <f>IF(B25="","",IF(G25="","Not booked",IF(M25&lt;=0,"Paid in full",IF(O25="",IF(L25&lt;N(I25),"Deposit due","Balance due"),IF(O25&lt;TODAY(),"Overdue",IF(L25&lt;N(I25),"Deposit due","Balance due"))))))</f>
        <v/>
      </c>
      <c r="Q25" s="14" t="n"/>
    </row>
    <row r="26">
      <c r="A26" s="14" t="inlineStr">
        <is>
          <t>Music</t>
        </is>
      </c>
      <c r="B26" s="14" t="inlineStr">
        <is>
          <t>DJ or playlist setup</t>
        </is>
      </c>
      <c r="C26" s="14" t="n"/>
      <c r="D26" s="15" t="n"/>
      <c r="E26" s="15" t="n"/>
      <c r="F26" s="11">
        <f>IF(AND(D26="",E26=""),"",N(D26)+N(E26)*Setup!$B$6)</f>
        <v/>
      </c>
      <c r="G26" s="15" t="n"/>
      <c r="H26" s="11">
        <f>IF(G26&lt;&gt;"",G26,F26)</f>
        <v/>
      </c>
      <c r="I26" s="15" t="n"/>
      <c r="J26" s="16" t="n"/>
      <c r="K26" s="16" t="n"/>
      <c r="L26" s="11">
        <f>IF(B26="","",SUMIFS(Payments!$C$5:$C$304,Payments!$B$5:$B$304,B26))</f>
        <v/>
      </c>
      <c r="M26" s="11">
        <f>IF(G26="","",G26-L26)</f>
        <v/>
      </c>
      <c r="N26" s="11">
        <f>IF(G26="","",IF(L26&lt;N(I26),N(I26)-L26,IF(M26&gt;0,M26,"")))</f>
        <v/>
      </c>
      <c r="O26" s="17">
        <f>IF(G26="","",IF(L26&lt;N(I26),IF(J26="","",J26),IF(M26&gt;0,IF(K26="","",K26),"")))</f>
        <v/>
      </c>
      <c r="P26" s="18">
        <f>IF(B26="","",IF(G26="","Not booked",IF(M26&lt;=0,"Paid in full",IF(O26="",IF(L26&lt;N(I26),"Deposit due","Balance due"),IF(O26&lt;TODAY(),"Overdue",IF(L26&lt;N(I26),"Deposit due","Balance due"))))))</f>
        <v/>
      </c>
      <c r="Q26" s="14" t="n"/>
    </row>
    <row r="27">
      <c r="A27" s="14" t="inlineStr">
        <is>
          <t>Music</t>
        </is>
      </c>
      <c r="B27" s="14" t="inlineStr">
        <is>
          <t>Ceremony music</t>
        </is>
      </c>
      <c r="C27" s="14" t="n"/>
      <c r="D27" s="15" t="n"/>
      <c r="E27" s="15" t="n"/>
      <c r="F27" s="11">
        <f>IF(AND(D27="",E27=""),"",N(D27)+N(E27)*Setup!$B$6)</f>
        <v/>
      </c>
      <c r="G27" s="15" t="n"/>
      <c r="H27" s="11">
        <f>IF(G27&lt;&gt;"",G27,F27)</f>
        <v/>
      </c>
      <c r="I27" s="15" t="n"/>
      <c r="J27" s="16" t="n"/>
      <c r="K27" s="16" t="n"/>
      <c r="L27" s="11">
        <f>IF(B27="","",SUMIFS(Payments!$C$5:$C$304,Payments!$B$5:$B$304,B27))</f>
        <v/>
      </c>
      <c r="M27" s="11">
        <f>IF(G27="","",G27-L27)</f>
        <v/>
      </c>
      <c r="N27" s="11">
        <f>IF(G27="","",IF(L27&lt;N(I27),N(I27)-L27,IF(M27&gt;0,M27,"")))</f>
        <v/>
      </c>
      <c r="O27" s="17">
        <f>IF(G27="","",IF(L27&lt;N(I27),IF(J27="","",J27),IF(M27&gt;0,IF(K27="","",K27),"")))</f>
        <v/>
      </c>
      <c r="P27" s="18">
        <f>IF(B27="","",IF(G27="","Not booked",IF(M27&lt;=0,"Paid in full",IF(O27="",IF(L27&lt;N(I27),"Deposit due","Balance due"),IF(O27&lt;TODAY(),"Overdue",IF(L27&lt;N(I27),"Deposit due","Balance due"))))))</f>
        <v/>
      </c>
      <c r="Q27" s="14" t="n"/>
    </row>
    <row r="28">
      <c r="A28" s="14" t="inlineStr">
        <is>
          <t>Transportation</t>
        </is>
      </c>
      <c r="B28" s="14" t="inlineStr">
        <is>
          <t>Guest shuttle or car</t>
        </is>
      </c>
      <c r="C28" s="14" t="n"/>
      <c r="D28" s="15" t="n"/>
      <c r="E28" s="15" t="n"/>
      <c r="F28" s="11">
        <f>IF(AND(D28="",E28=""),"",N(D28)+N(E28)*Setup!$B$6)</f>
        <v/>
      </c>
      <c r="G28" s="15" t="n"/>
      <c r="H28" s="11">
        <f>IF(G28&lt;&gt;"",G28,F28)</f>
        <v/>
      </c>
      <c r="I28" s="15" t="n"/>
      <c r="J28" s="16" t="n"/>
      <c r="K28" s="16" t="n"/>
      <c r="L28" s="11">
        <f>IF(B28="","",SUMIFS(Payments!$C$5:$C$304,Payments!$B$5:$B$304,B28))</f>
        <v/>
      </c>
      <c r="M28" s="11">
        <f>IF(G28="","",G28-L28)</f>
        <v/>
      </c>
      <c r="N28" s="11">
        <f>IF(G28="","",IF(L28&lt;N(I28),N(I28)-L28,IF(M28&gt;0,M28,"")))</f>
        <v/>
      </c>
      <c r="O28" s="17">
        <f>IF(G28="","",IF(L28&lt;N(I28),IF(J28="","",J28),IF(M28&gt;0,IF(K28="","",K28),"")))</f>
        <v/>
      </c>
      <c r="P28" s="18">
        <f>IF(B28="","",IF(G28="","Not booked",IF(M28&lt;=0,"Paid in full",IF(O28="",IF(L28&lt;N(I28),"Deposit due","Balance due"),IF(O28&lt;TODAY(),"Overdue",IF(L28&lt;N(I28),"Deposit due","Balance due"))))))</f>
        <v/>
      </c>
      <c r="Q28" s="14" t="n"/>
    </row>
    <row r="29">
      <c r="A29" s="14" t="inlineStr">
        <is>
          <t>Stationery &amp; postage</t>
        </is>
      </c>
      <c r="B29" s="14" t="inlineStr">
        <is>
          <t>Save-the-dates</t>
        </is>
      </c>
      <c r="C29" s="14" t="n"/>
      <c r="D29" s="15" t="n"/>
      <c r="E29" s="15" t="n"/>
      <c r="F29" s="11">
        <f>IF(AND(D29="",E29=""),"",N(D29)+N(E29)*Setup!$B$6)</f>
        <v/>
      </c>
      <c r="G29" s="15" t="n"/>
      <c r="H29" s="11">
        <f>IF(G29&lt;&gt;"",G29,F29)</f>
        <v/>
      </c>
      <c r="I29" s="15" t="n"/>
      <c r="J29" s="16" t="n"/>
      <c r="K29" s="16" t="n"/>
      <c r="L29" s="11">
        <f>IF(B29="","",SUMIFS(Payments!$C$5:$C$304,Payments!$B$5:$B$304,B29))</f>
        <v/>
      </c>
      <c r="M29" s="11">
        <f>IF(G29="","",G29-L29)</f>
        <v/>
      </c>
      <c r="N29" s="11">
        <f>IF(G29="","",IF(L29&lt;N(I29),N(I29)-L29,IF(M29&gt;0,M29,"")))</f>
        <v/>
      </c>
      <c r="O29" s="17">
        <f>IF(G29="","",IF(L29&lt;N(I29),IF(J29="","",J29),IF(M29&gt;0,IF(K29="","",K29),"")))</f>
        <v/>
      </c>
      <c r="P29" s="18">
        <f>IF(B29="","",IF(G29="","Not booked",IF(M29&lt;=0,"Paid in full",IF(O29="",IF(L29&lt;N(I29),"Deposit due","Balance due"),IF(O29&lt;TODAY(),"Overdue",IF(L29&lt;N(I29),"Deposit due","Balance due"))))))</f>
        <v/>
      </c>
      <c r="Q29" s="14" t="n"/>
    </row>
    <row r="30">
      <c r="A30" s="14" t="inlineStr">
        <is>
          <t>Stationery &amp; postage</t>
        </is>
      </c>
      <c r="B30" s="14" t="inlineStr">
        <is>
          <t>Invitations</t>
        </is>
      </c>
      <c r="C30" s="14" t="n"/>
      <c r="D30" s="15" t="n"/>
      <c r="E30" s="15" t="n"/>
      <c r="F30" s="11">
        <f>IF(AND(D30="",E30=""),"",N(D30)+N(E30)*Setup!$B$6)</f>
        <v/>
      </c>
      <c r="G30" s="15" t="n"/>
      <c r="H30" s="11">
        <f>IF(G30&lt;&gt;"",G30,F30)</f>
        <v/>
      </c>
      <c r="I30" s="15" t="n"/>
      <c r="J30" s="16" t="n"/>
      <c r="K30" s="16" t="n"/>
      <c r="L30" s="11">
        <f>IF(B30="","",SUMIFS(Payments!$C$5:$C$304,Payments!$B$5:$B$304,B30))</f>
        <v/>
      </c>
      <c r="M30" s="11">
        <f>IF(G30="","",G30-L30)</f>
        <v/>
      </c>
      <c r="N30" s="11">
        <f>IF(G30="","",IF(L30&lt;N(I30),N(I30)-L30,IF(M30&gt;0,M30,"")))</f>
        <v/>
      </c>
      <c r="O30" s="17">
        <f>IF(G30="","",IF(L30&lt;N(I30),IF(J30="","",J30),IF(M30&gt;0,IF(K30="","",K30),"")))</f>
        <v/>
      </c>
      <c r="P30" s="18">
        <f>IF(B30="","",IF(G30="","Not booked",IF(M30&lt;=0,"Paid in full",IF(O30="",IF(L30&lt;N(I30),"Deposit due","Balance due"),IF(O30&lt;TODAY(),"Overdue",IF(L30&lt;N(I30),"Deposit due","Balance due"))))))</f>
        <v/>
      </c>
      <c r="Q30" s="14" t="n"/>
    </row>
    <row r="31">
      <c r="A31" s="14" t="inlineStr">
        <is>
          <t>Stationery &amp; postage</t>
        </is>
      </c>
      <c r="B31" s="14" t="inlineStr">
        <is>
          <t>Postage</t>
        </is>
      </c>
      <c r="C31" s="14" t="n"/>
      <c r="D31" s="15" t="n"/>
      <c r="E31" s="15" t="n"/>
      <c r="F31" s="11">
        <f>IF(AND(D31="",E31=""),"",N(D31)+N(E31)*Setup!$B$6)</f>
        <v/>
      </c>
      <c r="G31" s="15" t="n"/>
      <c r="H31" s="11">
        <f>IF(G31&lt;&gt;"",G31,F31)</f>
        <v/>
      </c>
      <c r="I31" s="15" t="n"/>
      <c r="J31" s="16" t="n"/>
      <c r="K31" s="16" t="n"/>
      <c r="L31" s="11">
        <f>IF(B31="","",SUMIFS(Payments!$C$5:$C$304,Payments!$B$5:$B$304,B31))</f>
        <v/>
      </c>
      <c r="M31" s="11">
        <f>IF(G31="","",G31-L31)</f>
        <v/>
      </c>
      <c r="N31" s="11">
        <f>IF(G31="","",IF(L31&lt;N(I31),N(I31)-L31,IF(M31&gt;0,M31,"")))</f>
        <v/>
      </c>
      <c r="O31" s="17">
        <f>IF(G31="","",IF(L31&lt;N(I31),IF(J31="","",J31),IF(M31&gt;0,IF(K31="","",K31),"")))</f>
        <v/>
      </c>
      <c r="P31" s="18">
        <f>IF(B31="","",IF(G31="","Not booked",IF(M31&lt;=0,"Paid in full",IF(O31="",IF(L31&lt;N(I31),"Deposit due","Balance due"),IF(O31&lt;TODAY(),"Overdue",IF(L31&lt;N(I31),"Deposit due","Balance due"))))))</f>
        <v/>
      </c>
      <c r="Q31" s="14" t="n"/>
    </row>
    <row r="32">
      <c r="A32" s="14" t="inlineStr">
        <is>
          <t>Stationery &amp; postage</t>
        </is>
      </c>
      <c r="B32" s="14" t="inlineStr">
        <is>
          <t>Signs &amp; printed items</t>
        </is>
      </c>
      <c r="C32" s="14" t="n"/>
      <c r="D32" s="15" t="n"/>
      <c r="E32" s="15" t="n"/>
      <c r="F32" s="11">
        <f>IF(AND(D32="",E32=""),"",N(D32)+N(E32)*Setup!$B$6)</f>
        <v/>
      </c>
      <c r="G32" s="15" t="n"/>
      <c r="H32" s="11">
        <f>IF(G32&lt;&gt;"",G32,F32)</f>
        <v/>
      </c>
      <c r="I32" s="15" t="n"/>
      <c r="J32" s="16" t="n"/>
      <c r="K32" s="16" t="n"/>
      <c r="L32" s="11">
        <f>IF(B32="","",SUMIFS(Payments!$C$5:$C$304,Payments!$B$5:$B$304,B32))</f>
        <v/>
      </c>
      <c r="M32" s="11">
        <f>IF(G32="","",G32-L32)</f>
        <v/>
      </c>
      <c r="N32" s="11">
        <f>IF(G32="","",IF(L32&lt;N(I32),N(I32)-L32,IF(M32&gt;0,M32,"")))</f>
        <v/>
      </c>
      <c r="O32" s="17">
        <f>IF(G32="","",IF(L32&lt;N(I32),IF(J32="","",J32),IF(M32&gt;0,IF(K32="","",K32),"")))</f>
        <v/>
      </c>
      <c r="P32" s="18">
        <f>IF(B32="","",IF(G32="","Not booked",IF(M32&lt;=0,"Paid in full",IF(O32="",IF(L32&lt;N(I32),"Deposit due","Balance due"),IF(O32&lt;TODAY(),"Overdue",IF(L32&lt;N(I32),"Deposit due","Balance due"))))))</f>
        <v/>
      </c>
      <c r="Q32" s="14" t="n"/>
    </row>
    <row r="33">
      <c r="A33" s="14" t="inlineStr">
        <is>
          <t>Favors &amp; gifts</t>
        </is>
      </c>
      <c r="B33" s="14" t="inlineStr">
        <is>
          <t>Favors</t>
        </is>
      </c>
      <c r="C33" s="14" t="n"/>
      <c r="D33" s="15" t="n"/>
      <c r="E33" s="15" t="n"/>
      <c r="F33" s="11">
        <f>IF(AND(D33="",E33=""),"",N(D33)+N(E33)*Setup!$B$6)</f>
        <v/>
      </c>
      <c r="G33" s="15" t="n"/>
      <c r="H33" s="11">
        <f>IF(G33&lt;&gt;"",G33,F33)</f>
        <v/>
      </c>
      <c r="I33" s="15" t="n"/>
      <c r="J33" s="16" t="n"/>
      <c r="K33" s="16" t="n"/>
      <c r="L33" s="11">
        <f>IF(B33="","",SUMIFS(Payments!$C$5:$C$304,Payments!$B$5:$B$304,B33))</f>
        <v/>
      </c>
      <c r="M33" s="11">
        <f>IF(G33="","",G33-L33)</f>
        <v/>
      </c>
      <c r="N33" s="11">
        <f>IF(G33="","",IF(L33&lt;N(I33),N(I33)-L33,IF(M33&gt;0,M33,"")))</f>
        <v/>
      </c>
      <c r="O33" s="17">
        <f>IF(G33="","",IF(L33&lt;N(I33),IF(J33="","",J33),IF(M33&gt;0,IF(K33="","",K33),"")))</f>
        <v/>
      </c>
      <c r="P33" s="18">
        <f>IF(B33="","",IF(G33="","Not booked",IF(M33&lt;=0,"Paid in full",IF(O33="",IF(L33&lt;N(I33),"Deposit due","Balance due"),IF(O33&lt;TODAY(),"Overdue",IF(L33&lt;N(I33),"Deposit due","Balance due"))))))</f>
        <v/>
      </c>
      <c r="Q33" s="14" t="n"/>
    </row>
    <row r="34">
      <c r="A34" s="14" t="inlineStr">
        <is>
          <t>Favors &amp; gifts</t>
        </is>
      </c>
      <c r="B34" s="14" t="inlineStr">
        <is>
          <t>Wedding party gifts</t>
        </is>
      </c>
      <c r="C34" s="14" t="n"/>
      <c r="D34" s="15" t="n"/>
      <c r="E34" s="15" t="n"/>
      <c r="F34" s="11">
        <f>IF(AND(D34="",E34=""),"",N(D34)+N(E34)*Setup!$B$6)</f>
        <v/>
      </c>
      <c r="G34" s="15" t="n"/>
      <c r="H34" s="11">
        <f>IF(G34&lt;&gt;"",G34,F34)</f>
        <v/>
      </c>
      <c r="I34" s="15" t="n"/>
      <c r="J34" s="16" t="n"/>
      <c r="K34" s="16" t="n"/>
      <c r="L34" s="11">
        <f>IF(B34="","",SUMIFS(Payments!$C$5:$C$304,Payments!$B$5:$B$304,B34))</f>
        <v/>
      </c>
      <c r="M34" s="11">
        <f>IF(G34="","",G34-L34)</f>
        <v/>
      </c>
      <c r="N34" s="11">
        <f>IF(G34="","",IF(L34&lt;N(I34),N(I34)-L34,IF(M34&gt;0,M34,"")))</f>
        <v/>
      </c>
      <c r="O34" s="17">
        <f>IF(G34="","",IF(L34&lt;N(I34),IF(J34="","",J34),IF(M34&gt;0,IF(K34="","",K34),"")))</f>
        <v/>
      </c>
      <c r="P34" s="18">
        <f>IF(B34="","",IF(G34="","Not booked",IF(M34&lt;=0,"Paid in full",IF(O34="",IF(L34&lt;N(I34),"Deposit due","Balance due"),IF(O34&lt;TODAY(),"Overdue",IF(L34&lt;N(I34),"Deposit due","Balance due"))))))</f>
        <v/>
      </c>
      <c r="Q34" s="14" t="n"/>
    </row>
    <row r="35">
      <c r="A35" s="14" t="inlineStr">
        <is>
          <t>Officiant &amp; license</t>
        </is>
      </c>
      <c r="B35" s="14" t="inlineStr">
        <is>
          <t>Officiant</t>
        </is>
      </c>
      <c r="C35" s="14" t="n"/>
      <c r="D35" s="15" t="n"/>
      <c r="E35" s="15" t="n"/>
      <c r="F35" s="11">
        <f>IF(AND(D35="",E35=""),"",N(D35)+N(E35)*Setup!$B$6)</f>
        <v/>
      </c>
      <c r="G35" s="15" t="n"/>
      <c r="H35" s="11">
        <f>IF(G35&lt;&gt;"",G35,F35)</f>
        <v/>
      </c>
      <c r="I35" s="15" t="n"/>
      <c r="J35" s="16" t="n"/>
      <c r="K35" s="16" t="n"/>
      <c r="L35" s="11">
        <f>IF(B35="","",SUMIFS(Payments!$C$5:$C$304,Payments!$B$5:$B$304,B35))</f>
        <v/>
      </c>
      <c r="M35" s="11">
        <f>IF(G35="","",G35-L35)</f>
        <v/>
      </c>
      <c r="N35" s="11">
        <f>IF(G35="","",IF(L35&lt;N(I35),N(I35)-L35,IF(M35&gt;0,M35,"")))</f>
        <v/>
      </c>
      <c r="O35" s="17">
        <f>IF(G35="","",IF(L35&lt;N(I35),IF(J35="","",J35),IF(M35&gt;0,IF(K35="","",K35),"")))</f>
        <v/>
      </c>
      <c r="P35" s="18">
        <f>IF(B35="","",IF(G35="","Not booked",IF(M35&lt;=0,"Paid in full",IF(O35="",IF(L35&lt;N(I35),"Deposit due","Balance due"),IF(O35&lt;TODAY(),"Overdue",IF(L35&lt;N(I35),"Deposit due","Balance due"))))))</f>
        <v/>
      </c>
      <c r="Q35" s="14" t="n"/>
    </row>
    <row r="36">
      <c r="A36" s="14" t="inlineStr">
        <is>
          <t>Officiant &amp; license</t>
        </is>
      </c>
      <c r="B36" s="14" t="inlineStr">
        <is>
          <t>Marriage license</t>
        </is>
      </c>
      <c r="C36" s="14" t="n"/>
      <c r="D36" s="15" t="n"/>
      <c r="E36" s="15" t="n"/>
      <c r="F36" s="11">
        <f>IF(AND(D36="",E36=""),"",N(D36)+N(E36)*Setup!$B$6)</f>
        <v/>
      </c>
      <c r="G36" s="15" t="n"/>
      <c r="H36" s="11">
        <f>IF(G36&lt;&gt;"",G36,F36)</f>
        <v/>
      </c>
      <c r="I36" s="15" t="n"/>
      <c r="J36" s="16" t="n"/>
      <c r="K36" s="16" t="n"/>
      <c r="L36" s="11">
        <f>IF(B36="","",SUMIFS(Payments!$C$5:$C$304,Payments!$B$5:$B$304,B36))</f>
        <v/>
      </c>
      <c r="M36" s="11">
        <f>IF(G36="","",G36-L36)</f>
        <v/>
      </c>
      <c r="N36" s="11">
        <f>IF(G36="","",IF(L36&lt;N(I36),N(I36)-L36,IF(M36&gt;0,M36,"")))</f>
        <v/>
      </c>
      <c r="O36" s="17">
        <f>IF(G36="","",IF(L36&lt;N(I36),IF(J36="","",J36),IF(M36&gt;0,IF(K36="","",K36),"")))</f>
        <v/>
      </c>
      <c r="P36" s="18">
        <f>IF(B36="","",IF(G36="","Not booked",IF(M36&lt;=0,"Paid in full",IF(O36="",IF(L36&lt;N(I36),"Deposit due","Balance due"),IF(O36&lt;TODAY(),"Overdue",IF(L36&lt;N(I36),"Deposit due","Balance due"))))))</f>
        <v/>
      </c>
      <c r="Q36" s="14" t="n"/>
    </row>
    <row r="37">
      <c r="A37" s="14" t="inlineStr">
        <is>
          <t>Other &amp; buffer</t>
        </is>
      </c>
      <c r="B37" s="14" t="inlineStr">
        <is>
          <t>Vendor meals</t>
        </is>
      </c>
      <c r="C37" s="14" t="n"/>
      <c r="D37" s="15" t="n"/>
      <c r="E37" s="15" t="n"/>
      <c r="F37" s="11">
        <f>IF(AND(D37="",E37=""),"",N(D37)+N(E37)*Setup!$B$6)</f>
        <v/>
      </c>
      <c r="G37" s="15" t="n"/>
      <c r="H37" s="11">
        <f>IF(G37&lt;&gt;"",G37,F37)</f>
        <v/>
      </c>
      <c r="I37" s="15" t="n"/>
      <c r="J37" s="16" t="n"/>
      <c r="K37" s="16" t="n"/>
      <c r="L37" s="11">
        <f>IF(B37="","",SUMIFS(Payments!$C$5:$C$304,Payments!$B$5:$B$304,B37))</f>
        <v/>
      </c>
      <c r="M37" s="11">
        <f>IF(G37="","",G37-L37)</f>
        <v/>
      </c>
      <c r="N37" s="11">
        <f>IF(G37="","",IF(L37&lt;N(I37),N(I37)-L37,IF(M37&gt;0,M37,"")))</f>
        <v/>
      </c>
      <c r="O37" s="17">
        <f>IF(G37="","",IF(L37&lt;N(I37),IF(J37="","",J37),IF(M37&gt;0,IF(K37="","",K37),"")))</f>
        <v/>
      </c>
      <c r="P37" s="18">
        <f>IF(B37="","",IF(G37="","Not booked",IF(M37&lt;=0,"Paid in full",IF(O37="",IF(L37&lt;N(I37),"Deposit due","Balance due"),IF(O37&lt;TODAY(),"Overdue",IF(L37&lt;N(I37),"Deposit due","Balance due"))))))</f>
        <v/>
      </c>
      <c r="Q37" s="14" t="n"/>
    </row>
    <row r="38">
      <c r="A38" s="14" t="inlineStr">
        <is>
          <t>Other &amp; buffer</t>
        </is>
      </c>
      <c r="B38" s="14" t="inlineStr">
        <is>
          <t>Unexpected costs</t>
        </is>
      </c>
      <c r="C38" s="14" t="n"/>
      <c r="D38" s="15" t="n"/>
      <c r="E38" s="15" t="n"/>
      <c r="F38" s="11">
        <f>IF(AND(D38="",E38=""),"",N(D38)+N(E38)*Setup!$B$6)</f>
        <v/>
      </c>
      <c r="G38" s="15" t="n"/>
      <c r="H38" s="11">
        <f>IF(G38&lt;&gt;"",G38,F38)</f>
        <v/>
      </c>
      <c r="I38" s="15" t="n"/>
      <c r="J38" s="16" t="n"/>
      <c r="K38" s="16" t="n"/>
      <c r="L38" s="11">
        <f>IF(B38="","",SUMIFS(Payments!$C$5:$C$304,Payments!$B$5:$B$304,B38))</f>
        <v/>
      </c>
      <c r="M38" s="11">
        <f>IF(G38="","",G38-L38)</f>
        <v/>
      </c>
      <c r="N38" s="11">
        <f>IF(G38="","",IF(L38&lt;N(I38),N(I38)-L38,IF(M38&gt;0,M38,"")))</f>
        <v/>
      </c>
      <c r="O38" s="17">
        <f>IF(G38="","",IF(L38&lt;N(I38),IF(J38="","",J38),IF(M38&gt;0,IF(K38="","",K38),"")))</f>
        <v/>
      </c>
      <c r="P38" s="18">
        <f>IF(B38="","",IF(G38="","Not booked",IF(M38&lt;=0,"Paid in full",IF(O38="",IF(L38&lt;N(I38),"Deposit due","Balance due"),IF(O38&lt;TODAY(),"Overdue",IF(L38&lt;N(I38),"Deposit due","Balance due"))))))</f>
        <v/>
      </c>
      <c r="Q38" s="14" t="n"/>
    </row>
    <row r="39">
      <c r="A39" s="14" t="n"/>
      <c r="B39" s="14" t="n"/>
      <c r="C39" s="14" t="n"/>
      <c r="D39" s="15" t="n"/>
      <c r="E39" s="15" t="n"/>
      <c r="F39" s="11">
        <f>IF(AND(D39="",E39=""),"",N(D39)+N(E39)*Setup!$B$6)</f>
        <v/>
      </c>
      <c r="G39" s="15" t="n"/>
      <c r="H39" s="11">
        <f>IF(G39&lt;&gt;"",G39,F39)</f>
        <v/>
      </c>
      <c r="I39" s="15" t="n"/>
      <c r="J39" s="16" t="n"/>
      <c r="K39" s="16" t="n"/>
      <c r="L39" s="11">
        <f>IF(B39="","",SUMIFS(Payments!$C$5:$C$304,Payments!$B$5:$B$304,B39))</f>
        <v/>
      </c>
      <c r="M39" s="11">
        <f>IF(G39="","",G39-L39)</f>
        <v/>
      </c>
      <c r="N39" s="11">
        <f>IF(G39="","",IF(L39&lt;N(I39),N(I39)-L39,IF(M39&gt;0,M39,"")))</f>
        <v/>
      </c>
      <c r="O39" s="17">
        <f>IF(G39="","",IF(L39&lt;N(I39),IF(J39="","",J39),IF(M39&gt;0,IF(K39="","",K39),"")))</f>
        <v/>
      </c>
      <c r="P39" s="18">
        <f>IF(B39="","",IF(G39="","Not booked",IF(M39&lt;=0,"Paid in full",IF(O39="",IF(L39&lt;N(I39),"Deposit due","Balance due"),IF(O39&lt;TODAY(),"Overdue",IF(L39&lt;N(I39),"Deposit due","Balance due"))))))</f>
        <v/>
      </c>
      <c r="Q39" s="14" t="n"/>
    </row>
    <row r="40">
      <c r="A40" s="14" t="n"/>
      <c r="B40" s="14" t="n"/>
      <c r="C40" s="14" t="n"/>
      <c r="D40" s="15" t="n"/>
      <c r="E40" s="15" t="n"/>
      <c r="F40" s="11">
        <f>IF(AND(D40="",E40=""),"",N(D40)+N(E40)*Setup!$B$6)</f>
        <v/>
      </c>
      <c r="G40" s="15" t="n"/>
      <c r="H40" s="11">
        <f>IF(G40&lt;&gt;"",G40,F40)</f>
        <v/>
      </c>
      <c r="I40" s="15" t="n"/>
      <c r="J40" s="16" t="n"/>
      <c r="K40" s="16" t="n"/>
      <c r="L40" s="11">
        <f>IF(B40="","",SUMIFS(Payments!$C$5:$C$304,Payments!$B$5:$B$304,B40))</f>
        <v/>
      </c>
      <c r="M40" s="11">
        <f>IF(G40="","",G40-L40)</f>
        <v/>
      </c>
      <c r="N40" s="11">
        <f>IF(G40="","",IF(L40&lt;N(I40),N(I40)-L40,IF(M40&gt;0,M40,"")))</f>
        <v/>
      </c>
      <c r="O40" s="17">
        <f>IF(G40="","",IF(L40&lt;N(I40),IF(J40="","",J40),IF(M40&gt;0,IF(K40="","",K40),"")))</f>
        <v/>
      </c>
      <c r="P40" s="18">
        <f>IF(B40="","",IF(G40="","Not booked",IF(M40&lt;=0,"Paid in full",IF(O40="",IF(L40&lt;N(I40),"Deposit due","Balance due"),IF(O40&lt;TODAY(),"Overdue",IF(L40&lt;N(I40),"Deposit due","Balance due"))))))</f>
        <v/>
      </c>
      <c r="Q40" s="14" t="n"/>
    </row>
    <row r="41">
      <c r="A41" s="14" t="n"/>
      <c r="B41" s="14" t="n"/>
      <c r="C41" s="14" t="n"/>
      <c r="D41" s="15" t="n"/>
      <c r="E41" s="15" t="n"/>
      <c r="F41" s="11">
        <f>IF(AND(D41="",E41=""),"",N(D41)+N(E41)*Setup!$B$6)</f>
        <v/>
      </c>
      <c r="G41" s="15" t="n"/>
      <c r="H41" s="11">
        <f>IF(G41&lt;&gt;"",G41,F41)</f>
        <v/>
      </c>
      <c r="I41" s="15" t="n"/>
      <c r="J41" s="16" t="n"/>
      <c r="K41" s="16" t="n"/>
      <c r="L41" s="11">
        <f>IF(B41="","",SUMIFS(Payments!$C$5:$C$304,Payments!$B$5:$B$304,B41))</f>
        <v/>
      </c>
      <c r="M41" s="11">
        <f>IF(G41="","",G41-L41)</f>
        <v/>
      </c>
      <c r="N41" s="11">
        <f>IF(G41="","",IF(L41&lt;N(I41),N(I41)-L41,IF(M41&gt;0,M41,"")))</f>
        <v/>
      </c>
      <c r="O41" s="17">
        <f>IF(G41="","",IF(L41&lt;N(I41),IF(J41="","",J41),IF(M41&gt;0,IF(K41="","",K41),"")))</f>
        <v/>
      </c>
      <c r="P41" s="18">
        <f>IF(B41="","",IF(G41="","Not booked",IF(M41&lt;=0,"Paid in full",IF(O41="",IF(L41&lt;N(I41),"Deposit due","Balance due"),IF(O41&lt;TODAY(),"Overdue",IF(L41&lt;N(I41),"Deposit due","Balance due"))))))</f>
        <v/>
      </c>
      <c r="Q41" s="14" t="n"/>
    </row>
    <row r="42">
      <c r="A42" s="14" t="n"/>
      <c r="B42" s="14" t="n"/>
      <c r="C42" s="14" t="n"/>
      <c r="D42" s="15" t="n"/>
      <c r="E42" s="15" t="n"/>
      <c r="F42" s="11">
        <f>IF(AND(D42="",E42=""),"",N(D42)+N(E42)*Setup!$B$6)</f>
        <v/>
      </c>
      <c r="G42" s="15" t="n"/>
      <c r="H42" s="11">
        <f>IF(G42&lt;&gt;"",G42,F42)</f>
        <v/>
      </c>
      <c r="I42" s="15" t="n"/>
      <c r="J42" s="16" t="n"/>
      <c r="K42" s="16" t="n"/>
      <c r="L42" s="11">
        <f>IF(B42="","",SUMIFS(Payments!$C$5:$C$304,Payments!$B$5:$B$304,B42))</f>
        <v/>
      </c>
      <c r="M42" s="11">
        <f>IF(G42="","",G42-L42)</f>
        <v/>
      </c>
      <c r="N42" s="11">
        <f>IF(G42="","",IF(L42&lt;N(I42),N(I42)-L42,IF(M42&gt;0,M42,"")))</f>
        <v/>
      </c>
      <c r="O42" s="17">
        <f>IF(G42="","",IF(L42&lt;N(I42),IF(J42="","",J42),IF(M42&gt;0,IF(K42="","",K42),"")))</f>
        <v/>
      </c>
      <c r="P42" s="18">
        <f>IF(B42="","",IF(G42="","Not booked",IF(M42&lt;=0,"Paid in full",IF(O42="",IF(L42&lt;N(I42),"Deposit due","Balance due"),IF(O42&lt;TODAY(),"Overdue",IF(L42&lt;N(I42),"Deposit due","Balance due"))))))</f>
        <v/>
      </c>
      <c r="Q42" s="14" t="n"/>
    </row>
    <row r="43">
      <c r="A43" s="14" t="n"/>
      <c r="B43" s="14" t="n"/>
      <c r="C43" s="14" t="n"/>
      <c r="D43" s="15" t="n"/>
      <c r="E43" s="15" t="n"/>
      <c r="F43" s="11">
        <f>IF(AND(D43="",E43=""),"",N(D43)+N(E43)*Setup!$B$6)</f>
        <v/>
      </c>
      <c r="G43" s="15" t="n"/>
      <c r="H43" s="11">
        <f>IF(G43&lt;&gt;"",G43,F43)</f>
        <v/>
      </c>
      <c r="I43" s="15" t="n"/>
      <c r="J43" s="16" t="n"/>
      <c r="K43" s="16" t="n"/>
      <c r="L43" s="11">
        <f>IF(B43="","",SUMIFS(Payments!$C$5:$C$304,Payments!$B$5:$B$304,B43))</f>
        <v/>
      </c>
      <c r="M43" s="11">
        <f>IF(G43="","",G43-L43)</f>
        <v/>
      </c>
      <c r="N43" s="11">
        <f>IF(G43="","",IF(L43&lt;N(I43),N(I43)-L43,IF(M43&gt;0,M43,"")))</f>
        <v/>
      </c>
      <c r="O43" s="17">
        <f>IF(G43="","",IF(L43&lt;N(I43),IF(J43="","",J43),IF(M43&gt;0,IF(K43="","",K43),"")))</f>
        <v/>
      </c>
      <c r="P43" s="18">
        <f>IF(B43="","",IF(G43="","Not booked",IF(M43&lt;=0,"Paid in full",IF(O43="",IF(L43&lt;N(I43),"Deposit due","Balance due"),IF(O43&lt;TODAY(),"Overdue",IF(L43&lt;N(I43),"Deposit due","Balance due"))))))</f>
        <v/>
      </c>
      <c r="Q43" s="14" t="n"/>
    </row>
    <row r="44">
      <c r="A44" s="14" t="n"/>
      <c r="B44" s="14" t="n"/>
      <c r="C44" s="14" t="n"/>
      <c r="D44" s="15" t="n"/>
      <c r="E44" s="15" t="n"/>
      <c r="F44" s="11">
        <f>IF(AND(D44="",E44=""),"",N(D44)+N(E44)*Setup!$B$6)</f>
        <v/>
      </c>
      <c r="G44" s="15" t="n"/>
      <c r="H44" s="11">
        <f>IF(G44&lt;&gt;"",G44,F44)</f>
        <v/>
      </c>
      <c r="I44" s="15" t="n"/>
      <c r="J44" s="16" t="n"/>
      <c r="K44" s="16" t="n"/>
      <c r="L44" s="11">
        <f>IF(B44="","",SUMIFS(Payments!$C$5:$C$304,Payments!$B$5:$B$304,B44))</f>
        <v/>
      </c>
      <c r="M44" s="11">
        <f>IF(G44="","",G44-L44)</f>
        <v/>
      </c>
      <c r="N44" s="11">
        <f>IF(G44="","",IF(L44&lt;N(I44),N(I44)-L44,IF(M44&gt;0,M44,"")))</f>
        <v/>
      </c>
      <c r="O44" s="17">
        <f>IF(G44="","",IF(L44&lt;N(I44),IF(J44="","",J44),IF(M44&gt;0,IF(K44="","",K44),"")))</f>
        <v/>
      </c>
      <c r="P44" s="18">
        <f>IF(B44="","",IF(G44="","Not booked",IF(M44&lt;=0,"Paid in full",IF(O44="",IF(L44&lt;N(I44),"Deposit due","Balance due"),IF(O44&lt;TODAY(),"Overdue",IF(L44&lt;N(I44),"Deposit due","Balance due"))))))</f>
        <v/>
      </c>
      <c r="Q44" s="14" t="n"/>
    </row>
    <row r="45">
      <c r="A45" s="14" t="n"/>
      <c r="B45" s="14" t="n"/>
      <c r="C45" s="14" t="n"/>
      <c r="D45" s="15" t="n"/>
      <c r="E45" s="15" t="n"/>
      <c r="F45" s="11">
        <f>IF(AND(D45="",E45=""),"",N(D45)+N(E45)*Setup!$B$6)</f>
        <v/>
      </c>
      <c r="G45" s="15" t="n"/>
      <c r="H45" s="11">
        <f>IF(G45&lt;&gt;"",G45,F45)</f>
        <v/>
      </c>
      <c r="I45" s="15" t="n"/>
      <c r="J45" s="16" t="n"/>
      <c r="K45" s="16" t="n"/>
      <c r="L45" s="11">
        <f>IF(B45="","",SUMIFS(Payments!$C$5:$C$304,Payments!$B$5:$B$304,B45))</f>
        <v/>
      </c>
      <c r="M45" s="11">
        <f>IF(G45="","",G45-L45)</f>
        <v/>
      </c>
      <c r="N45" s="11">
        <f>IF(G45="","",IF(L45&lt;N(I45),N(I45)-L45,IF(M45&gt;0,M45,"")))</f>
        <v/>
      </c>
      <c r="O45" s="17">
        <f>IF(G45="","",IF(L45&lt;N(I45),IF(J45="","",J45),IF(M45&gt;0,IF(K45="","",K45),"")))</f>
        <v/>
      </c>
      <c r="P45" s="18">
        <f>IF(B45="","",IF(G45="","Not booked",IF(M45&lt;=0,"Paid in full",IF(O45="",IF(L45&lt;N(I45),"Deposit due","Balance due"),IF(O45&lt;TODAY(),"Overdue",IF(L45&lt;N(I45),"Deposit due","Balance due"))))))</f>
        <v/>
      </c>
      <c r="Q45" s="14" t="n"/>
    </row>
    <row r="46">
      <c r="A46" s="14" t="n"/>
      <c r="B46" s="14" t="n"/>
      <c r="C46" s="14" t="n"/>
      <c r="D46" s="15" t="n"/>
      <c r="E46" s="15" t="n"/>
      <c r="F46" s="11">
        <f>IF(AND(D46="",E46=""),"",N(D46)+N(E46)*Setup!$B$6)</f>
        <v/>
      </c>
      <c r="G46" s="15" t="n"/>
      <c r="H46" s="11">
        <f>IF(G46&lt;&gt;"",G46,F46)</f>
        <v/>
      </c>
      <c r="I46" s="15" t="n"/>
      <c r="J46" s="16" t="n"/>
      <c r="K46" s="16" t="n"/>
      <c r="L46" s="11">
        <f>IF(B46="","",SUMIFS(Payments!$C$5:$C$304,Payments!$B$5:$B$304,B46))</f>
        <v/>
      </c>
      <c r="M46" s="11">
        <f>IF(G46="","",G46-L46)</f>
        <v/>
      </c>
      <c r="N46" s="11">
        <f>IF(G46="","",IF(L46&lt;N(I46),N(I46)-L46,IF(M46&gt;0,M46,"")))</f>
        <v/>
      </c>
      <c r="O46" s="17">
        <f>IF(G46="","",IF(L46&lt;N(I46),IF(J46="","",J46),IF(M46&gt;0,IF(K46="","",K46),"")))</f>
        <v/>
      </c>
      <c r="P46" s="18">
        <f>IF(B46="","",IF(G46="","Not booked",IF(M46&lt;=0,"Paid in full",IF(O46="",IF(L46&lt;N(I46),"Deposit due","Balance due"),IF(O46&lt;TODAY(),"Overdue",IF(L46&lt;N(I46),"Deposit due","Balance due"))))))</f>
        <v/>
      </c>
      <c r="Q46" s="14" t="n"/>
    </row>
    <row r="47">
      <c r="A47" s="14" t="n"/>
      <c r="B47" s="14" t="n"/>
      <c r="C47" s="14" t="n"/>
      <c r="D47" s="15" t="n"/>
      <c r="E47" s="15" t="n"/>
      <c r="F47" s="11">
        <f>IF(AND(D47="",E47=""),"",N(D47)+N(E47)*Setup!$B$6)</f>
        <v/>
      </c>
      <c r="G47" s="15" t="n"/>
      <c r="H47" s="11">
        <f>IF(G47&lt;&gt;"",G47,F47)</f>
        <v/>
      </c>
      <c r="I47" s="15" t="n"/>
      <c r="J47" s="16" t="n"/>
      <c r="K47" s="16" t="n"/>
      <c r="L47" s="11">
        <f>IF(B47="","",SUMIFS(Payments!$C$5:$C$304,Payments!$B$5:$B$304,B47))</f>
        <v/>
      </c>
      <c r="M47" s="11">
        <f>IF(G47="","",G47-L47)</f>
        <v/>
      </c>
      <c r="N47" s="11">
        <f>IF(G47="","",IF(L47&lt;N(I47),N(I47)-L47,IF(M47&gt;0,M47,"")))</f>
        <v/>
      </c>
      <c r="O47" s="17">
        <f>IF(G47="","",IF(L47&lt;N(I47),IF(J47="","",J47),IF(M47&gt;0,IF(K47="","",K47),"")))</f>
        <v/>
      </c>
      <c r="P47" s="18">
        <f>IF(B47="","",IF(G47="","Not booked",IF(M47&lt;=0,"Paid in full",IF(O47="",IF(L47&lt;N(I47),"Deposit due","Balance due"),IF(O47&lt;TODAY(),"Overdue",IF(L47&lt;N(I47),"Deposit due","Balance due"))))))</f>
        <v/>
      </c>
      <c r="Q47" s="14" t="n"/>
    </row>
    <row r="48">
      <c r="A48" s="14" t="n"/>
      <c r="B48" s="14" t="n"/>
      <c r="C48" s="14" t="n"/>
      <c r="D48" s="15" t="n"/>
      <c r="E48" s="15" t="n"/>
      <c r="F48" s="11">
        <f>IF(AND(D48="",E48=""),"",N(D48)+N(E48)*Setup!$B$6)</f>
        <v/>
      </c>
      <c r="G48" s="15" t="n"/>
      <c r="H48" s="11">
        <f>IF(G48&lt;&gt;"",G48,F48)</f>
        <v/>
      </c>
      <c r="I48" s="15" t="n"/>
      <c r="J48" s="16" t="n"/>
      <c r="K48" s="16" t="n"/>
      <c r="L48" s="11">
        <f>IF(B48="","",SUMIFS(Payments!$C$5:$C$304,Payments!$B$5:$B$304,B48))</f>
        <v/>
      </c>
      <c r="M48" s="11">
        <f>IF(G48="","",G48-L48)</f>
        <v/>
      </c>
      <c r="N48" s="11">
        <f>IF(G48="","",IF(L48&lt;N(I48),N(I48)-L48,IF(M48&gt;0,M48,"")))</f>
        <v/>
      </c>
      <c r="O48" s="17">
        <f>IF(G48="","",IF(L48&lt;N(I48),IF(J48="","",J48),IF(M48&gt;0,IF(K48="","",K48),"")))</f>
        <v/>
      </c>
      <c r="P48" s="18">
        <f>IF(B48="","",IF(G48="","Not booked",IF(M48&lt;=0,"Paid in full",IF(O48="",IF(L48&lt;N(I48),"Deposit due","Balance due"),IF(O48&lt;TODAY(),"Overdue",IF(L48&lt;N(I48),"Deposit due","Balance due"))))))</f>
        <v/>
      </c>
      <c r="Q48" s="14" t="n"/>
    </row>
    <row r="49">
      <c r="A49" s="14" t="n"/>
      <c r="B49" s="14" t="n"/>
      <c r="C49" s="14" t="n"/>
      <c r="D49" s="15" t="n"/>
      <c r="E49" s="15" t="n"/>
      <c r="F49" s="11">
        <f>IF(AND(D49="",E49=""),"",N(D49)+N(E49)*Setup!$B$6)</f>
        <v/>
      </c>
      <c r="G49" s="15" t="n"/>
      <c r="H49" s="11">
        <f>IF(G49&lt;&gt;"",G49,F49)</f>
        <v/>
      </c>
      <c r="I49" s="15" t="n"/>
      <c r="J49" s="16" t="n"/>
      <c r="K49" s="16" t="n"/>
      <c r="L49" s="11">
        <f>IF(B49="","",SUMIFS(Payments!$C$5:$C$304,Payments!$B$5:$B$304,B49))</f>
        <v/>
      </c>
      <c r="M49" s="11">
        <f>IF(G49="","",G49-L49)</f>
        <v/>
      </c>
      <c r="N49" s="11">
        <f>IF(G49="","",IF(L49&lt;N(I49),N(I49)-L49,IF(M49&gt;0,M49,"")))</f>
        <v/>
      </c>
      <c r="O49" s="17">
        <f>IF(G49="","",IF(L49&lt;N(I49),IF(J49="","",J49),IF(M49&gt;0,IF(K49="","",K49),"")))</f>
        <v/>
      </c>
      <c r="P49" s="18">
        <f>IF(B49="","",IF(G49="","Not booked",IF(M49&lt;=0,"Paid in full",IF(O49="",IF(L49&lt;N(I49),"Deposit due","Balance due"),IF(O49&lt;TODAY(),"Overdue",IF(L49&lt;N(I49),"Deposit due","Balance due"))))))</f>
        <v/>
      </c>
      <c r="Q49" s="14" t="n"/>
    </row>
    <row r="50">
      <c r="A50" s="14" t="n"/>
      <c r="B50" s="14" t="n"/>
      <c r="C50" s="14" t="n"/>
      <c r="D50" s="15" t="n"/>
      <c r="E50" s="15" t="n"/>
      <c r="F50" s="11">
        <f>IF(AND(D50="",E50=""),"",N(D50)+N(E50)*Setup!$B$6)</f>
        <v/>
      </c>
      <c r="G50" s="15" t="n"/>
      <c r="H50" s="11">
        <f>IF(G50&lt;&gt;"",G50,F50)</f>
        <v/>
      </c>
      <c r="I50" s="15" t="n"/>
      <c r="J50" s="16" t="n"/>
      <c r="K50" s="16" t="n"/>
      <c r="L50" s="11">
        <f>IF(B50="","",SUMIFS(Payments!$C$5:$C$304,Payments!$B$5:$B$304,B50))</f>
        <v/>
      </c>
      <c r="M50" s="11">
        <f>IF(G50="","",G50-L50)</f>
        <v/>
      </c>
      <c r="N50" s="11">
        <f>IF(G50="","",IF(L50&lt;N(I50),N(I50)-L50,IF(M50&gt;0,M50,"")))</f>
        <v/>
      </c>
      <c r="O50" s="17">
        <f>IF(G50="","",IF(L50&lt;N(I50),IF(J50="","",J50),IF(M50&gt;0,IF(K50="","",K50),"")))</f>
        <v/>
      </c>
      <c r="P50" s="18">
        <f>IF(B50="","",IF(G50="","Not booked",IF(M50&lt;=0,"Paid in full",IF(O50="",IF(L50&lt;N(I50),"Deposit due","Balance due"),IF(O50&lt;TODAY(),"Overdue",IF(L50&lt;N(I50),"Deposit due","Balance due"))))))</f>
        <v/>
      </c>
      <c r="Q50" s="14" t="n"/>
    </row>
    <row r="51">
      <c r="A51" s="14" t="n"/>
      <c r="B51" s="14" t="n"/>
      <c r="C51" s="14" t="n"/>
      <c r="D51" s="15" t="n"/>
      <c r="E51" s="15" t="n"/>
      <c r="F51" s="11">
        <f>IF(AND(D51="",E51=""),"",N(D51)+N(E51)*Setup!$B$6)</f>
        <v/>
      </c>
      <c r="G51" s="15" t="n"/>
      <c r="H51" s="11">
        <f>IF(G51&lt;&gt;"",G51,F51)</f>
        <v/>
      </c>
      <c r="I51" s="15" t="n"/>
      <c r="J51" s="16" t="n"/>
      <c r="K51" s="16" t="n"/>
      <c r="L51" s="11">
        <f>IF(B51="","",SUMIFS(Payments!$C$5:$C$304,Payments!$B$5:$B$304,B51))</f>
        <v/>
      </c>
      <c r="M51" s="11">
        <f>IF(G51="","",G51-L51)</f>
        <v/>
      </c>
      <c r="N51" s="11">
        <f>IF(G51="","",IF(L51&lt;N(I51),N(I51)-L51,IF(M51&gt;0,M51,"")))</f>
        <v/>
      </c>
      <c r="O51" s="17">
        <f>IF(G51="","",IF(L51&lt;N(I51),IF(J51="","",J51),IF(M51&gt;0,IF(K51="","",K51),"")))</f>
        <v/>
      </c>
      <c r="P51" s="18">
        <f>IF(B51="","",IF(G51="","Not booked",IF(M51&lt;=0,"Paid in full",IF(O51="",IF(L51&lt;N(I51),"Deposit due","Balance due"),IF(O51&lt;TODAY(),"Overdue",IF(L51&lt;N(I51),"Deposit due","Balance due"))))))</f>
        <v/>
      </c>
      <c r="Q51" s="14" t="n"/>
    </row>
    <row r="52">
      <c r="A52" s="14" t="n"/>
      <c r="B52" s="14" t="n"/>
      <c r="C52" s="14" t="n"/>
      <c r="D52" s="15" t="n"/>
      <c r="E52" s="15" t="n"/>
      <c r="F52" s="11">
        <f>IF(AND(D52="",E52=""),"",N(D52)+N(E52)*Setup!$B$6)</f>
        <v/>
      </c>
      <c r="G52" s="15" t="n"/>
      <c r="H52" s="11">
        <f>IF(G52&lt;&gt;"",G52,F52)</f>
        <v/>
      </c>
      <c r="I52" s="15" t="n"/>
      <c r="J52" s="16" t="n"/>
      <c r="K52" s="16" t="n"/>
      <c r="L52" s="11">
        <f>IF(B52="","",SUMIFS(Payments!$C$5:$C$304,Payments!$B$5:$B$304,B52))</f>
        <v/>
      </c>
      <c r="M52" s="11">
        <f>IF(G52="","",G52-L52)</f>
        <v/>
      </c>
      <c r="N52" s="11">
        <f>IF(G52="","",IF(L52&lt;N(I52),N(I52)-L52,IF(M52&gt;0,M52,"")))</f>
        <v/>
      </c>
      <c r="O52" s="17">
        <f>IF(G52="","",IF(L52&lt;N(I52),IF(J52="","",J52),IF(M52&gt;0,IF(K52="","",K52),"")))</f>
        <v/>
      </c>
      <c r="P52" s="18">
        <f>IF(B52="","",IF(G52="","Not booked",IF(M52&lt;=0,"Paid in full",IF(O52="",IF(L52&lt;N(I52),"Deposit due","Balance due"),IF(O52&lt;TODAY(),"Overdue",IF(L52&lt;N(I52),"Deposit due","Balance due"))))))</f>
        <v/>
      </c>
      <c r="Q52" s="14" t="n"/>
    </row>
    <row r="53">
      <c r="A53" s="14" t="n"/>
      <c r="B53" s="14" t="n"/>
      <c r="C53" s="14" t="n"/>
      <c r="D53" s="15" t="n"/>
      <c r="E53" s="15" t="n"/>
      <c r="F53" s="11">
        <f>IF(AND(D53="",E53=""),"",N(D53)+N(E53)*Setup!$B$6)</f>
        <v/>
      </c>
      <c r="G53" s="15" t="n"/>
      <c r="H53" s="11">
        <f>IF(G53&lt;&gt;"",G53,F53)</f>
        <v/>
      </c>
      <c r="I53" s="15" t="n"/>
      <c r="J53" s="16" t="n"/>
      <c r="K53" s="16" t="n"/>
      <c r="L53" s="11">
        <f>IF(B53="","",SUMIFS(Payments!$C$5:$C$304,Payments!$B$5:$B$304,B53))</f>
        <v/>
      </c>
      <c r="M53" s="11">
        <f>IF(G53="","",G53-L53)</f>
        <v/>
      </c>
      <c r="N53" s="11">
        <f>IF(G53="","",IF(L53&lt;N(I53),N(I53)-L53,IF(M53&gt;0,M53,"")))</f>
        <v/>
      </c>
      <c r="O53" s="17">
        <f>IF(G53="","",IF(L53&lt;N(I53),IF(J53="","",J53),IF(M53&gt;0,IF(K53="","",K53),"")))</f>
        <v/>
      </c>
      <c r="P53" s="18">
        <f>IF(B53="","",IF(G53="","Not booked",IF(M53&lt;=0,"Paid in full",IF(O53="",IF(L53&lt;N(I53),"Deposit due","Balance due"),IF(O53&lt;TODAY(),"Overdue",IF(L53&lt;N(I53),"Deposit due","Balance due"))))))</f>
        <v/>
      </c>
      <c r="Q53" s="14" t="n"/>
    </row>
    <row r="54">
      <c r="A54" s="14" t="n"/>
      <c r="B54" s="14" t="n"/>
      <c r="C54" s="14" t="n"/>
      <c r="D54" s="15" t="n"/>
      <c r="E54" s="15" t="n"/>
      <c r="F54" s="11">
        <f>IF(AND(D54="",E54=""),"",N(D54)+N(E54)*Setup!$B$6)</f>
        <v/>
      </c>
      <c r="G54" s="15" t="n"/>
      <c r="H54" s="11">
        <f>IF(G54&lt;&gt;"",G54,F54)</f>
        <v/>
      </c>
      <c r="I54" s="15" t="n"/>
      <c r="J54" s="16" t="n"/>
      <c r="K54" s="16" t="n"/>
      <c r="L54" s="11">
        <f>IF(B54="","",SUMIFS(Payments!$C$5:$C$304,Payments!$B$5:$B$304,B54))</f>
        <v/>
      </c>
      <c r="M54" s="11">
        <f>IF(G54="","",G54-L54)</f>
        <v/>
      </c>
      <c r="N54" s="11">
        <f>IF(G54="","",IF(L54&lt;N(I54),N(I54)-L54,IF(M54&gt;0,M54,"")))</f>
        <v/>
      </c>
      <c r="O54" s="17">
        <f>IF(G54="","",IF(L54&lt;N(I54),IF(J54="","",J54),IF(M54&gt;0,IF(K54="","",K54),"")))</f>
        <v/>
      </c>
      <c r="P54" s="18">
        <f>IF(B54="","",IF(G54="","Not booked",IF(M54&lt;=0,"Paid in full",IF(O54="",IF(L54&lt;N(I54),"Deposit due","Balance due"),IF(O54&lt;TODAY(),"Overdue",IF(L54&lt;N(I54),"Deposit due","Balance due"))))))</f>
        <v/>
      </c>
      <c r="Q54" s="14" t="n"/>
    </row>
    <row r="55">
      <c r="A55" s="14" t="n"/>
      <c r="B55" s="14" t="n"/>
      <c r="C55" s="14" t="n"/>
      <c r="D55" s="15" t="n"/>
      <c r="E55" s="15" t="n"/>
      <c r="F55" s="11">
        <f>IF(AND(D55="",E55=""),"",N(D55)+N(E55)*Setup!$B$6)</f>
        <v/>
      </c>
      <c r="G55" s="15" t="n"/>
      <c r="H55" s="11">
        <f>IF(G55&lt;&gt;"",G55,F55)</f>
        <v/>
      </c>
      <c r="I55" s="15" t="n"/>
      <c r="J55" s="16" t="n"/>
      <c r="K55" s="16" t="n"/>
      <c r="L55" s="11">
        <f>IF(B55="","",SUMIFS(Payments!$C$5:$C$304,Payments!$B$5:$B$304,B55))</f>
        <v/>
      </c>
      <c r="M55" s="11">
        <f>IF(G55="","",G55-L55)</f>
        <v/>
      </c>
      <c r="N55" s="11">
        <f>IF(G55="","",IF(L55&lt;N(I55),N(I55)-L55,IF(M55&gt;0,M55,"")))</f>
        <v/>
      </c>
      <c r="O55" s="17">
        <f>IF(G55="","",IF(L55&lt;N(I55),IF(J55="","",J55),IF(M55&gt;0,IF(K55="","",K55),"")))</f>
        <v/>
      </c>
      <c r="P55" s="18">
        <f>IF(B55="","",IF(G55="","Not booked",IF(M55&lt;=0,"Paid in full",IF(O55="",IF(L55&lt;N(I55),"Deposit due","Balance due"),IF(O55&lt;TODAY(),"Overdue",IF(L55&lt;N(I55),"Deposit due","Balance due"))))))</f>
        <v/>
      </c>
      <c r="Q55" s="14" t="n"/>
    </row>
    <row r="56">
      <c r="A56" s="14" t="n"/>
      <c r="B56" s="14" t="n"/>
      <c r="C56" s="14" t="n"/>
      <c r="D56" s="15" t="n"/>
      <c r="E56" s="15" t="n"/>
      <c r="F56" s="11">
        <f>IF(AND(D56="",E56=""),"",N(D56)+N(E56)*Setup!$B$6)</f>
        <v/>
      </c>
      <c r="G56" s="15" t="n"/>
      <c r="H56" s="11">
        <f>IF(G56&lt;&gt;"",G56,F56)</f>
        <v/>
      </c>
      <c r="I56" s="15" t="n"/>
      <c r="J56" s="16" t="n"/>
      <c r="K56" s="16" t="n"/>
      <c r="L56" s="11">
        <f>IF(B56="","",SUMIFS(Payments!$C$5:$C$304,Payments!$B$5:$B$304,B56))</f>
        <v/>
      </c>
      <c r="M56" s="11">
        <f>IF(G56="","",G56-L56)</f>
        <v/>
      </c>
      <c r="N56" s="11">
        <f>IF(G56="","",IF(L56&lt;N(I56),N(I56)-L56,IF(M56&gt;0,M56,"")))</f>
        <v/>
      </c>
      <c r="O56" s="17">
        <f>IF(G56="","",IF(L56&lt;N(I56),IF(J56="","",J56),IF(M56&gt;0,IF(K56="","",K56),"")))</f>
        <v/>
      </c>
      <c r="P56" s="18">
        <f>IF(B56="","",IF(G56="","Not booked",IF(M56&lt;=0,"Paid in full",IF(O56="",IF(L56&lt;N(I56),"Deposit due","Balance due"),IF(O56&lt;TODAY(),"Overdue",IF(L56&lt;N(I56),"Deposit due","Balance due"))))))</f>
        <v/>
      </c>
      <c r="Q56" s="14" t="n"/>
    </row>
    <row r="57">
      <c r="A57" s="14" t="n"/>
      <c r="B57" s="14" t="n"/>
      <c r="C57" s="14" t="n"/>
      <c r="D57" s="15" t="n"/>
      <c r="E57" s="15" t="n"/>
      <c r="F57" s="11">
        <f>IF(AND(D57="",E57=""),"",N(D57)+N(E57)*Setup!$B$6)</f>
        <v/>
      </c>
      <c r="G57" s="15" t="n"/>
      <c r="H57" s="11">
        <f>IF(G57&lt;&gt;"",G57,F57)</f>
        <v/>
      </c>
      <c r="I57" s="15" t="n"/>
      <c r="J57" s="16" t="n"/>
      <c r="K57" s="16" t="n"/>
      <c r="L57" s="11">
        <f>IF(B57="","",SUMIFS(Payments!$C$5:$C$304,Payments!$B$5:$B$304,B57))</f>
        <v/>
      </c>
      <c r="M57" s="11">
        <f>IF(G57="","",G57-L57)</f>
        <v/>
      </c>
      <c r="N57" s="11">
        <f>IF(G57="","",IF(L57&lt;N(I57),N(I57)-L57,IF(M57&gt;0,M57,"")))</f>
        <v/>
      </c>
      <c r="O57" s="17">
        <f>IF(G57="","",IF(L57&lt;N(I57),IF(J57="","",J57),IF(M57&gt;0,IF(K57="","",K57),"")))</f>
        <v/>
      </c>
      <c r="P57" s="18">
        <f>IF(B57="","",IF(G57="","Not booked",IF(M57&lt;=0,"Paid in full",IF(O57="",IF(L57&lt;N(I57),"Deposit due","Balance due"),IF(O57&lt;TODAY(),"Overdue",IF(L57&lt;N(I57),"Deposit due","Balance due"))))))</f>
        <v/>
      </c>
      <c r="Q57" s="14" t="n"/>
    </row>
    <row r="58">
      <c r="A58" s="14" t="n"/>
      <c r="B58" s="14" t="n"/>
      <c r="C58" s="14" t="n"/>
      <c r="D58" s="15" t="n"/>
      <c r="E58" s="15" t="n"/>
      <c r="F58" s="11">
        <f>IF(AND(D58="",E58=""),"",N(D58)+N(E58)*Setup!$B$6)</f>
        <v/>
      </c>
      <c r="G58" s="15" t="n"/>
      <c r="H58" s="11">
        <f>IF(G58&lt;&gt;"",G58,F58)</f>
        <v/>
      </c>
      <c r="I58" s="15" t="n"/>
      <c r="J58" s="16" t="n"/>
      <c r="K58" s="16" t="n"/>
      <c r="L58" s="11">
        <f>IF(B58="","",SUMIFS(Payments!$C$5:$C$304,Payments!$B$5:$B$304,B58))</f>
        <v/>
      </c>
      <c r="M58" s="11">
        <f>IF(G58="","",G58-L58)</f>
        <v/>
      </c>
      <c r="N58" s="11">
        <f>IF(G58="","",IF(L58&lt;N(I58),N(I58)-L58,IF(M58&gt;0,M58,"")))</f>
        <v/>
      </c>
      <c r="O58" s="17">
        <f>IF(G58="","",IF(L58&lt;N(I58),IF(J58="","",J58),IF(M58&gt;0,IF(K58="","",K58),"")))</f>
        <v/>
      </c>
      <c r="P58" s="18">
        <f>IF(B58="","",IF(G58="","Not booked",IF(M58&lt;=0,"Paid in full",IF(O58="",IF(L58&lt;N(I58),"Deposit due","Balance due"),IF(O58&lt;TODAY(),"Overdue",IF(L58&lt;N(I58),"Deposit due","Balance due"))))))</f>
        <v/>
      </c>
      <c r="Q58" s="14" t="n"/>
    </row>
    <row r="59">
      <c r="A59" s="14" t="n"/>
      <c r="B59" s="14" t="n"/>
      <c r="C59" s="14" t="n"/>
      <c r="D59" s="15" t="n"/>
      <c r="E59" s="15" t="n"/>
      <c r="F59" s="11">
        <f>IF(AND(D59="",E59=""),"",N(D59)+N(E59)*Setup!$B$6)</f>
        <v/>
      </c>
      <c r="G59" s="15" t="n"/>
      <c r="H59" s="11">
        <f>IF(G59&lt;&gt;"",G59,F59)</f>
        <v/>
      </c>
      <c r="I59" s="15" t="n"/>
      <c r="J59" s="16" t="n"/>
      <c r="K59" s="16" t="n"/>
      <c r="L59" s="11">
        <f>IF(B59="","",SUMIFS(Payments!$C$5:$C$304,Payments!$B$5:$B$304,B59))</f>
        <v/>
      </c>
      <c r="M59" s="11">
        <f>IF(G59="","",G59-L59)</f>
        <v/>
      </c>
      <c r="N59" s="11">
        <f>IF(G59="","",IF(L59&lt;N(I59),N(I59)-L59,IF(M59&gt;0,M59,"")))</f>
        <v/>
      </c>
      <c r="O59" s="17">
        <f>IF(G59="","",IF(L59&lt;N(I59),IF(J59="","",J59),IF(M59&gt;0,IF(K59="","",K59),"")))</f>
        <v/>
      </c>
      <c r="P59" s="18">
        <f>IF(B59="","",IF(G59="","Not booked",IF(M59&lt;=0,"Paid in full",IF(O59="",IF(L59&lt;N(I59),"Deposit due","Balance due"),IF(O59&lt;TODAY(),"Overdue",IF(L59&lt;N(I59),"Deposit due","Balance due"))))))</f>
        <v/>
      </c>
      <c r="Q59" s="14" t="n"/>
    </row>
    <row r="60">
      <c r="A60" s="14" t="n"/>
      <c r="B60" s="14" t="n"/>
      <c r="C60" s="14" t="n"/>
      <c r="D60" s="15" t="n"/>
      <c r="E60" s="15" t="n"/>
      <c r="F60" s="11">
        <f>IF(AND(D60="",E60=""),"",N(D60)+N(E60)*Setup!$B$6)</f>
        <v/>
      </c>
      <c r="G60" s="15" t="n"/>
      <c r="H60" s="11">
        <f>IF(G60&lt;&gt;"",G60,F60)</f>
        <v/>
      </c>
      <c r="I60" s="15" t="n"/>
      <c r="J60" s="16" t="n"/>
      <c r="K60" s="16" t="n"/>
      <c r="L60" s="11">
        <f>IF(B60="","",SUMIFS(Payments!$C$5:$C$304,Payments!$B$5:$B$304,B60))</f>
        <v/>
      </c>
      <c r="M60" s="11">
        <f>IF(G60="","",G60-L60)</f>
        <v/>
      </c>
      <c r="N60" s="11">
        <f>IF(G60="","",IF(L60&lt;N(I60),N(I60)-L60,IF(M60&gt;0,M60,"")))</f>
        <v/>
      </c>
      <c r="O60" s="17">
        <f>IF(G60="","",IF(L60&lt;N(I60),IF(J60="","",J60),IF(M60&gt;0,IF(K60="","",K60),"")))</f>
        <v/>
      </c>
      <c r="P60" s="18">
        <f>IF(B60="","",IF(G60="","Not booked",IF(M60&lt;=0,"Paid in full",IF(O60="",IF(L60&lt;N(I60),"Deposit due","Balance due"),IF(O60&lt;TODAY(),"Overdue",IF(L60&lt;N(I60),"Deposit due","Balance due"))))))</f>
        <v/>
      </c>
      <c r="Q60" s="14" t="n"/>
    </row>
    <row r="61">
      <c r="A61" s="14" t="n"/>
      <c r="B61" s="14" t="n"/>
      <c r="C61" s="14" t="n"/>
      <c r="D61" s="15" t="n"/>
      <c r="E61" s="15" t="n"/>
      <c r="F61" s="11">
        <f>IF(AND(D61="",E61=""),"",N(D61)+N(E61)*Setup!$B$6)</f>
        <v/>
      </c>
      <c r="G61" s="15" t="n"/>
      <c r="H61" s="11">
        <f>IF(G61&lt;&gt;"",G61,F61)</f>
        <v/>
      </c>
      <c r="I61" s="15" t="n"/>
      <c r="J61" s="16" t="n"/>
      <c r="K61" s="16" t="n"/>
      <c r="L61" s="11">
        <f>IF(B61="","",SUMIFS(Payments!$C$5:$C$304,Payments!$B$5:$B$304,B61))</f>
        <v/>
      </c>
      <c r="M61" s="11">
        <f>IF(G61="","",G61-L61)</f>
        <v/>
      </c>
      <c r="N61" s="11">
        <f>IF(G61="","",IF(L61&lt;N(I61),N(I61)-L61,IF(M61&gt;0,M61,"")))</f>
        <v/>
      </c>
      <c r="O61" s="17">
        <f>IF(G61="","",IF(L61&lt;N(I61),IF(J61="","",J61),IF(M61&gt;0,IF(K61="","",K61),"")))</f>
        <v/>
      </c>
      <c r="P61" s="18">
        <f>IF(B61="","",IF(G61="","Not booked",IF(M61&lt;=0,"Paid in full",IF(O61="",IF(L61&lt;N(I61),"Deposit due","Balance due"),IF(O61&lt;TODAY(),"Overdue",IF(L61&lt;N(I61),"Deposit due","Balance due"))))))</f>
        <v/>
      </c>
      <c r="Q61" s="14" t="n"/>
    </row>
    <row r="62">
      <c r="A62" s="14" t="n"/>
      <c r="B62" s="14" t="n"/>
      <c r="C62" s="14" t="n"/>
      <c r="D62" s="15" t="n"/>
      <c r="E62" s="15" t="n"/>
      <c r="F62" s="11">
        <f>IF(AND(D62="",E62=""),"",N(D62)+N(E62)*Setup!$B$6)</f>
        <v/>
      </c>
      <c r="G62" s="15" t="n"/>
      <c r="H62" s="11">
        <f>IF(G62&lt;&gt;"",G62,F62)</f>
        <v/>
      </c>
      <c r="I62" s="15" t="n"/>
      <c r="J62" s="16" t="n"/>
      <c r="K62" s="16" t="n"/>
      <c r="L62" s="11">
        <f>IF(B62="","",SUMIFS(Payments!$C$5:$C$304,Payments!$B$5:$B$304,B62))</f>
        <v/>
      </c>
      <c r="M62" s="11">
        <f>IF(G62="","",G62-L62)</f>
        <v/>
      </c>
      <c r="N62" s="11">
        <f>IF(G62="","",IF(L62&lt;N(I62),N(I62)-L62,IF(M62&gt;0,M62,"")))</f>
        <v/>
      </c>
      <c r="O62" s="17">
        <f>IF(G62="","",IF(L62&lt;N(I62),IF(J62="","",J62),IF(M62&gt;0,IF(K62="","",K62),"")))</f>
        <v/>
      </c>
      <c r="P62" s="18">
        <f>IF(B62="","",IF(G62="","Not booked",IF(M62&lt;=0,"Paid in full",IF(O62="",IF(L62&lt;N(I62),"Deposit due","Balance due"),IF(O62&lt;TODAY(),"Overdue",IF(L62&lt;N(I62),"Deposit due","Balance due"))))))</f>
        <v/>
      </c>
      <c r="Q62" s="14" t="n"/>
    </row>
    <row r="63">
      <c r="A63" s="14" t="n"/>
      <c r="B63" s="14" t="n"/>
      <c r="C63" s="14" t="n"/>
      <c r="D63" s="15" t="n"/>
      <c r="E63" s="15" t="n"/>
      <c r="F63" s="11">
        <f>IF(AND(D63="",E63=""),"",N(D63)+N(E63)*Setup!$B$6)</f>
        <v/>
      </c>
      <c r="G63" s="15" t="n"/>
      <c r="H63" s="11">
        <f>IF(G63&lt;&gt;"",G63,F63)</f>
        <v/>
      </c>
      <c r="I63" s="15" t="n"/>
      <c r="J63" s="16" t="n"/>
      <c r="K63" s="16" t="n"/>
      <c r="L63" s="11">
        <f>IF(B63="","",SUMIFS(Payments!$C$5:$C$304,Payments!$B$5:$B$304,B63))</f>
        <v/>
      </c>
      <c r="M63" s="11">
        <f>IF(G63="","",G63-L63)</f>
        <v/>
      </c>
      <c r="N63" s="11">
        <f>IF(G63="","",IF(L63&lt;N(I63),N(I63)-L63,IF(M63&gt;0,M63,"")))</f>
        <v/>
      </c>
      <c r="O63" s="17">
        <f>IF(G63="","",IF(L63&lt;N(I63),IF(J63="","",J63),IF(M63&gt;0,IF(K63="","",K63),"")))</f>
        <v/>
      </c>
      <c r="P63" s="18">
        <f>IF(B63="","",IF(G63="","Not booked",IF(M63&lt;=0,"Paid in full",IF(O63="",IF(L63&lt;N(I63),"Deposit due","Balance due"),IF(O63&lt;TODAY(),"Overdue",IF(L63&lt;N(I63),"Deposit due","Balance due"))))))</f>
        <v/>
      </c>
      <c r="Q63" s="14" t="n"/>
    </row>
    <row r="64">
      <c r="A64" s="14" t="n"/>
      <c r="B64" s="14" t="n"/>
      <c r="C64" s="14" t="n"/>
      <c r="D64" s="15" t="n"/>
      <c r="E64" s="15" t="n"/>
      <c r="F64" s="11">
        <f>IF(AND(D64="",E64=""),"",N(D64)+N(E64)*Setup!$B$6)</f>
        <v/>
      </c>
      <c r="G64" s="15" t="n"/>
      <c r="H64" s="11">
        <f>IF(G64&lt;&gt;"",G64,F64)</f>
        <v/>
      </c>
      <c r="I64" s="15" t="n"/>
      <c r="J64" s="16" t="n"/>
      <c r="K64" s="16" t="n"/>
      <c r="L64" s="11">
        <f>IF(B64="","",SUMIFS(Payments!$C$5:$C$304,Payments!$B$5:$B$304,B64))</f>
        <v/>
      </c>
      <c r="M64" s="11">
        <f>IF(G64="","",G64-L64)</f>
        <v/>
      </c>
      <c r="N64" s="11">
        <f>IF(G64="","",IF(L64&lt;N(I64),N(I64)-L64,IF(M64&gt;0,M64,"")))</f>
        <v/>
      </c>
      <c r="O64" s="17">
        <f>IF(G64="","",IF(L64&lt;N(I64),IF(J64="","",J64),IF(M64&gt;0,IF(K64="","",K64),"")))</f>
        <v/>
      </c>
      <c r="P64" s="18">
        <f>IF(B64="","",IF(G64="","Not booked",IF(M64&lt;=0,"Paid in full",IF(O64="",IF(L64&lt;N(I64),"Deposit due","Balance due"),IF(O64&lt;TODAY(),"Overdue",IF(L64&lt;N(I64),"Deposit due","Balance due"))))))</f>
        <v/>
      </c>
      <c r="Q64" s="14" t="n"/>
    </row>
    <row r="65">
      <c r="A65" s="14" t="n"/>
      <c r="B65" s="14" t="n"/>
      <c r="C65" s="14" t="n"/>
      <c r="D65" s="15" t="n"/>
      <c r="E65" s="15" t="n"/>
      <c r="F65" s="11">
        <f>IF(AND(D65="",E65=""),"",N(D65)+N(E65)*Setup!$B$6)</f>
        <v/>
      </c>
      <c r="G65" s="15" t="n"/>
      <c r="H65" s="11">
        <f>IF(G65&lt;&gt;"",G65,F65)</f>
        <v/>
      </c>
      <c r="I65" s="15" t="n"/>
      <c r="J65" s="16" t="n"/>
      <c r="K65" s="16" t="n"/>
      <c r="L65" s="11">
        <f>IF(B65="","",SUMIFS(Payments!$C$5:$C$304,Payments!$B$5:$B$304,B65))</f>
        <v/>
      </c>
      <c r="M65" s="11">
        <f>IF(G65="","",G65-L65)</f>
        <v/>
      </c>
      <c r="N65" s="11">
        <f>IF(G65="","",IF(L65&lt;N(I65),N(I65)-L65,IF(M65&gt;0,M65,"")))</f>
        <v/>
      </c>
      <c r="O65" s="17">
        <f>IF(G65="","",IF(L65&lt;N(I65),IF(J65="","",J65),IF(M65&gt;0,IF(K65="","",K65),"")))</f>
        <v/>
      </c>
      <c r="P65" s="18">
        <f>IF(B65="","",IF(G65="","Not booked",IF(M65&lt;=0,"Paid in full",IF(O65="",IF(L65&lt;N(I65),"Deposit due","Balance due"),IF(O65&lt;TODAY(),"Overdue",IF(L65&lt;N(I65),"Deposit due","Balance due"))))))</f>
        <v/>
      </c>
      <c r="Q65" s="14" t="n"/>
    </row>
    <row r="66">
      <c r="A66" s="14" t="n"/>
      <c r="B66" s="14" t="n"/>
      <c r="C66" s="14" t="n"/>
      <c r="D66" s="15" t="n"/>
      <c r="E66" s="15" t="n"/>
      <c r="F66" s="11">
        <f>IF(AND(D66="",E66=""),"",N(D66)+N(E66)*Setup!$B$6)</f>
        <v/>
      </c>
      <c r="G66" s="15" t="n"/>
      <c r="H66" s="11">
        <f>IF(G66&lt;&gt;"",G66,F66)</f>
        <v/>
      </c>
      <c r="I66" s="15" t="n"/>
      <c r="J66" s="16" t="n"/>
      <c r="K66" s="16" t="n"/>
      <c r="L66" s="11">
        <f>IF(B66="","",SUMIFS(Payments!$C$5:$C$304,Payments!$B$5:$B$304,B66))</f>
        <v/>
      </c>
      <c r="M66" s="11">
        <f>IF(G66="","",G66-L66)</f>
        <v/>
      </c>
      <c r="N66" s="11">
        <f>IF(G66="","",IF(L66&lt;N(I66),N(I66)-L66,IF(M66&gt;0,M66,"")))</f>
        <v/>
      </c>
      <c r="O66" s="17">
        <f>IF(G66="","",IF(L66&lt;N(I66),IF(J66="","",J66),IF(M66&gt;0,IF(K66="","",K66),"")))</f>
        <v/>
      </c>
      <c r="P66" s="18">
        <f>IF(B66="","",IF(G66="","Not booked",IF(M66&lt;=0,"Paid in full",IF(O66="",IF(L66&lt;N(I66),"Deposit due","Balance due"),IF(O66&lt;TODAY(),"Overdue",IF(L66&lt;N(I66),"Deposit due","Balance due"))))))</f>
        <v/>
      </c>
      <c r="Q66" s="14" t="n"/>
    </row>
    <row r="67">
      <c r="A67" s="14" t="n"/>
      <c r="B67" s="14" t="n"/>
      <c r="C67" s="14" t="n"/>
      <c r="D67" s="15" t="n"/>
      <c r="E67" s="15" t="n"/>
      <c r="F67" s="11">
        <f>IF(AND(D67="",E67=""),"",N(D67)+N(E67)*Setup!$B$6)</f>
        <v/>
      </c>
      <c r="G67" s="15" t="n"/>
      <c r="H67" s="11">
        <f>IF(G67&lt;&gt;"",G67,F67)</f>
        <v/>
      </c>
      <c r="I67" s="15" t="n"/>
      <c r="J67" s="16" t="n"/>
      <c r="K67" s="16" t="n"/>
      <c r="L67" s="11">
        <f>IF(B67="","",SUMIFS(Payments!$C$5:$C$304,Payments!$B$5:$B$304,B67))</f>
        <v/>
      </c>
      <c r="M67" s="11">
        <f>IF(G67="","",G67-L67)</f>
        <v/>
      </c>
      <c r="N67" s="11">
        <f>IF(G67="","",IF(L67&lt;N(I67),N(I67)-L67,IF(M67&gt;0,M67,"")))</f>
        <v/>
      </c>
      <c r="O67" s="17">
        <f>IF(G67="","",IF(L67&lt;N(I67),IF(J67="","",J67),IF(M67&gt;0,IF(K67="","",K67),"")))</f>
        <v/>
      </c>
      <c r="P67" s="18">
        <f>IF(B67="","",IF(G67="","Not booked",IF(M67&lt;=0,"Paid in full",IF(O67="",IF(L67&lt;N(I67),"Deposit due","Balance due"),IF(O67&lt;TODAY(),"Overdue",IF(L67&lt;N(I67),"Deposit due","Balance due"))))))</f>
        <v/>
      </c>
      <c r="Q67" s="14" t="n"/>
    </row>
    <row r="68">
      <c r="A68" s="14" t="n"/>
      <c r="B68" s="14" t="n"/>
      <c r="C68" s="14" t="n"/>
      <c r="D68" s="15" t="n"/>
      <c r="E68" s="15" t="n"/>
      <c r="F68" s="11">
        <f>IF(AND(D68="",E68=""),"",N(D68)+N(E68)*Setup!$B$6)</f>
        <v/>
      </c>
      <c r="G68" s="15" t="n"/>
      <c r="H68" s="11">
        <f>IF(G68&lt;&gt;"",G68,F68)</f>
        <v/>
      </c>
      <c r="I68" s="15" t="n"/>
      <c r="J68" s="16" t="n"/>
      <c r="K68" s="16" t="n"/>
      <c r="L68" s="11">
        <f>IF(B68="","",SUMIFS(Payments!$C$5:$C$304,Payments!$B$5:$B$304,B68))</f>
        <v/>
      </c>
      <c r="M68" s="11">
        <f>IF(G68="","",G68-L68)</f>
        <v/>
      </c>
      <c r="N68" s="11">
        <f>IF(G68="","",IF(L68&lt;N(I68),N(I68)-L68,IF(M68&gt;0,M68,"")))</f>
        <v/>
      </c>
      <c r="O68" s="17">
        <f>IF(G68="","",IF(L68&lt;N(I68),IF(J68="","",J68),IF(M68&gt;0,IF(K68="","",K68),"")))</f>
        <v/>
      </c>
      <c r="P68" s="18">
        <f>IF(B68="","",IF(G68="","Not booked",IF(M68&lt;=0,"Paid in full",IF(O68="",IF(L68&lt;N(I68),"Deposit due","Balance due"),IF(O68&lt;TODAY(),"Overdue",IF(L68&lt;N(I68),"Deposit due","Balance due"))))))</f>
        <v/>
      </c>
      <c r="Q68" s="14" t="n"/>
    </row>
    <row r="69">
      <c r="A69" s="14" t="n"/>
      <c r="B69" s="14" t="n"/>
      <c r="C69" s="14" t="n"/>
      <c r="D69" s="15" t="n"/>
      <c r="E69" s="15" t="n"/>
      <c r="F69" s="11">
        <f>IF(AND(D69="",E69=""),"",N(D69)+N(E69)*Setup!$B$6)</f>
        <v/>
      </c>
      <c r="G69" s="15" t="n"/>
      <c r="H69" s="11">
        <f>IF(G69&lt;&gt;"",G69,F69)</f>
        <v/>
      </c>
      <c r="I69" s="15" t="n"/>
      <c r="J69" s="16" t="n"/>
      <c r="K69" s="16" t="n"/>
      <c r="L69" s="11">
        <f>IF(B69="","",SUMIFS(Payments!$C$5:$C$304,Payments!$B$5:$B$304,B69))</f>
        <v/>
      </c>
      <c r="M69" s="11">
        <f>IF(G69="","",G69-L69)</f>
        <v/>
      </c>
      <c r="N69" s="11">
        <f>IF(G69="","",IF(L69&lt;N(I69),N(I69)-L69,IF(M69&gt;0,M69,"")))</f>
        <v/>
      </c>
      <c r="O69" s="17">
        <f>IF(G69="","",IF(L69&lt;N(I69),IF(J69="","",J69),IF(M69&gt;0,IF(K69="","",K69),"")))</f>
        <v/>
      </c>
      <c r="P69" s="18">
        <f>IF(B69="","",IF(G69="","Not booked",IF(M69&lt;=0,"Paid in full",IF(O69="",IF(L69&lt;N(I69),"Deposit due","Balance due"),IF(O69&lt;TODAY(),"Overdue",IF(L69&lt;N(I69),"Deposit due","Balance due"))))))</f>
        <v/>
      </c>
      <c r="Q69" s="14" t="n"/>
    </row>
    <row r="70">
      <c r="A70" s="14" t="n"/>
      <c r="B70" s="14" t="n"/>
      <c r="C70" s="14" t="n"/>
      <c r="D70" s="15" t="n"/>
      <c r="E70" s="15" t="n"/>
      <c r="F70" s="11">
        <f>IF(AND(D70="",E70=""),"",N(D70)+N(E70)*Setup!$B$6)</f>
        <v/>
      </c>
      <c r="G70" s="15" t="n"/>
      <c r="H70" s="11">
        <f>IF(G70&lt;&gt;"",G70,F70)</f>
        <v/>
      </c>
      <c r="I70" s="15" t="n"/>
      <c r="J70" s="16" t="n"/>
      <c r="K70" s="16" t="n"/>
      <c r="L70" s="11">
        <f>IF(B70="","",SUMIFS(Payments!$C$5:$C$304,Payments!$B$5:$B$304,B70))</f>
        <v/>
      </c>
      <c r="M70" s="11">
        <f>IF(G70="","",G70-L70)</f>
        <v/>
      </c>
      <c r="N70" s="11">
        <f>IF(G70="","",IF(L70&lt;N(I70),N(I70)-L70,IF(M70&gt;0,M70,"")))</f>
        <v/>
      </c>
      <c r="O70" s="17">
        <f>IF(G70="","",IF(L70&lt;N(I70),IF(J70="","",J70),IF(M70&gt;0,IF(K70="","",K70),"")))</f>
        <v/>
      </c>
      <c r="P70" s="18">
        <f>IF(B70="","",IF(G70="","Not booked",IF(M70&lt;=0,"Paid in full",IF(O70="",IF(L70&lt;N(I70),"Deposit due","Balance due"),IF(O70&lt;TODAY(),"Overdue",IF(L70&lt;N(I70),"Deposit due","Balance due"))))))</f>
        <v/>
      </c>
      <c r="Q70" s="14" t="n"/>
    </row>
    <row r="71">
      <c r="A71" s="14" t="n"/>
      <c r="B71" s="14" t="n"/>
      <c r="C71" s="14" t="n"/>
      <c r="D71" s="15" t="n"/>
      <c r="E71" s="15" t="n"/>
      <c r="F71" s="11">
        <f>IF(AND(D71="",E71=""),"",N(D71)+N(E71)*Setup!$B$6)</f>
        <v/>
      </c>
      <c r="G71" s="15" t="n"/>
      <c r="H71" s="11">
        <f>IF(G71&lt;&gt;"",G71,F71)</f>
        <v/>
      </c>
      <c r="I71" s="15" t="n"/>
      <c r="J71" s="16" t="n"/>
      <c r="K71" s="16" t="n"/>
      <c r="L71" s="11">
        <f>IF(B71="","",SUMIFS(Payments!$C$5:$C$304,Payments!$B$5:$B$304,B71))</f>
        <v/>
      </c>
      <c r="M71" s="11">
        <f>IF(G71="","",G71-L71)</f>
        <v/>
      </c>
      <c r="N71" s="11">
        <f>IF(G71="","",IF(L71&lt;N(I71),N(I71)-L71,IF(M71&gt;0,M71,"")))</f>
        <v/>
      </c>
      <c r="O71" s="17">
        <f>IF(G71="","",IF(L71&lt;N(I71),IF(J71="","",J71),IF(M71&gt;0,IF(K71="","",K71),"")))</f>
        <v/>
      </c>
      <c r="P71" s="18">
        <f>IF(B71="","",IF(G71="","Not booked",IF(M71&lt;=0,"Paid in full",IF(O71="",IF(L71&lt;N(I71),"Deposit due","Balance due"),IF(O71&lt;TODAY(),"Overdue",IF(L71&lt;N(I71),"Deposit due","Balance due"))))))</f>
        <v/>
      </c>
      <c r="Q71" s="14" t="n"/>
    </row>
    <row r="72">
      <c r="A72" s="14" t="n"/>
      <c r="B72" s="14" t="n"/>
      <c r="C72" s="14" t="n"/>
      <c r="D72" s="15" t="n"/>
      <c r="E72" s="15" t="n"/>
      <c r="F72" s="11">
        <f>IF(AND(D72="",E72=""),"",N(D72)+N(E72)*Setup!$B$6)</f>
        <v/>
      </c>
      <c r="G72" s="15" t="n"/>
      <c r="H72" s="11">
        <f>IF(G72&lt;&gt;"",G72,F72)</f>
        <v/>
      </c>
      <c r="I72" s="15" t="n"/>
      <c r="J72" s="16" t="n"/>
      <c r="K72" s="16" t="n"/>
      <c r="L72" s="11">
        <f>IF(B72="","",SUMIFS(Payments!$C$5:$C$304,Payments!$B$5:$B$304,B72))</f>
        <v/>
      </c>
      <c r="M72" s="11">
        <f>IF(G72="","",G72-L72)</f>
        <v/>
      </c>
      <c r="N72" s="11">
        <f>IF(G72="","",IF(L72&lt;N(I72),N(I72)-L72,IF(M72&gt;0,M72,"")))</f>
        <v/>
      </c>
      <c r="O72" s="17">
        <f>IF(G72="","",IF(L72&lt;N(I72),IF(J72="","",J72),IF(M72&gt;0,IF(K72="","",K72),"")))</f>
        <v/>
      </c>
      <c r="P72" s="18">
        <f>IF(B72="","",IF(G72="","Not booked",IF(M72&lt;=0,"Paid in full",IF(O72="",IF(L72&lt;N(I72),"Deposit due","Balance due"),IF(O72&lt;TODAY(),"Overdue",IF(L72&lt;N(I72),"Deposit due","Balance due"))))))</f>
        <v/>
      </c>
      <c r="Q72" s="14" t="n"/>
    </row>
    <row r="73">
      <c r="A73" s="14" t="n"/>
      <c r="B73" s="14" t="n"/>
      <c r="C73" s="14" t="n"/>
      <c r="D73" s="15" t="n"/>
      <c r="E73" s="15" t="n"/>
      <c r="F73" s="11">
        <f>IF(AND(D73="",E73=""),"",N(D73)+N(E73)*Setup!$B$6)</f>
        <v/>
      </c>
      <c r="G73" s="15" t="n"/>
      <c r="H73" s="11">
        <f>IF(G73&lt;&gt;"",G73,F73)</f>
        <v/>
      </c>
      <c r="I73" s="15" t="n"/>
      <c r="J73" s="16" t="n"/>
      <c r="K73" s="16" t="n"/>
      <c r="L73" s="11">
        <f>IF(B73="","",SUMIFS(Payments!$C$5:$C$304,Payments!$B$5:$B$304,B73))</f>
        <v/>
      </c>
      <c r="M73" s="11">
        <f>IF(G73="","",G73-L73)</f>
        <v/>
      </c>
      <c r="N73" s="11">
        <f>IF(G73="","",IF(L73&lt;N(I73),N(I73)-L73,IF(M73&gt;0,M73,"")))</f>
        <v/>
      </c>
      <c r="O73" s="17">
        <f>IF(G73="","",IF(L73&lt;N(I73),IF(J73="","",J73),IF(M73&gt;0,IF(K73="","",K73),"")))</f>
        <v/>
      </c>
      <c r="P73" s="18">
        <f>IF(B73="","",IF(G73="","Not booked",IF(M73&lt;=0,"Paid in full",IF(O73="",IF(L73&lt;N(I73),"Deposit due","Balance due"),IF(O73&lt;TODAY(),"Overdue",IF(L73&lt;N(I73),"Deposit due","Balance due"))))))</f>
        <v/>
      </c>
      <c r="Q73" s="14" t="n"/>
    </row>
    <row r="74">
      <c r="A74" s="14" t="n"/>
      <c r="B74" s="14" t="n"/>
      <c r="C74" s="14" t="n"/>
      <c r="D74" s="15" t="n"/>
      <c r="E74" s="15" t="n"/>
      <c r="F74" s="11">
        <f>IF(AND(D74="",E74=""),"",N(D74)+N(E74)*Setup!$B$6)</f>
        <v/>
      </c>
      <c r="G74" s="15" t="n"/>
      <c r="H74" s="11">
        <f>IF(G74&lt;&gt;"",G74,F74)</f>
        <v/>
      </c>
      <c r="I74" s="15" t="n"/>
      <c r="J74" s="16" t="n"/>
      <c r="K74" s="16" t="n"/>
      <c r="L74" s="11">
        <f>IF(B74="","",SUMIFS(Payments!$C$5:$C$304,Payments!$B$5:$B$304,B74))</f>
        <v/>
      </c>
      <c r="M74" s="11">
        <f>IF(G74="","",G74-L74)</f>
        <v/>
      </c>
      <c r="N74" s="11">
        <f>IF(G74="","",IF(L74&lt;N(I74),N(I74)-L74,IF(M74&gt;0,M74,"")))</f>
        <v/>
      </c>
      <c r="O74" s="17">
        <f>IF(G74="","",IF(L74&lt;N(I74),IF(J74="","",J74),IF(M74&gt;0,IF(K74="","",K74),"")))</f>
        <v/>
      </c>
      <c r="P74" s="18">
        <f>IF(B74="","",IF(G74="","Not booked",IF(M74&lt;=0,"Paid in full",IF(O74="",IF(L74&lt;N(I74),"Deposit due","Balance due"),IF(O74&lt;TODAY(),"Overdue",IF(L74&lt;N(I74),"Deposit due","Balance due"))))))</f>
        <v/>
      </c>
      <c r="Q74" s="14" t="n"/>
    </row>
    <row r="75">
      <c r="A75" s="14" t="n"/>
      <c r="B75" s="14" t="n"/>
      <c r="C75" s="14" t="n"/>
      <c r="D75" s="15" t="n"/>
      <c r="E75" s="15" t="n"/>
      <c r="F75" s="11">
        <f>IF(AND(D75="",E75=""),"",N(D75)+N(E75)*Setup!$B$6)</f>
        <v/>
      </c>
      <c r="G75" s="15" t="n"/>
      <c r="H75" s="11">
        <f>IF(G75&lt;&gt;"",G75,F75)</f>
        <v/>
      </c>
      <c r="I75" s="15" t="n"/>
      <c r="J75" s="16" t="n"/>
      <c r="K75" s="16" t="n"/>
      <c r="L75" s="11">
        <f>IF(B75="","",SUMIFS(Payments!$C$5:$C$304,Payments!$B$5:$B$304,B75))</f>
        <v/>
      </c>
      <c r="M75" s="11">
        <f>IF(G75="","",G75-L75)</f>
        <v/>
      </c>
      <c r="N75" s="11">
        <f>IF(G75="","",IF(L75&lt;N(I75),N(I75)-L75,IF(M75&gt;0,M75,"")))</f>
        <v/>
      </c>
      <c r="O75" s="17">
        <f>IF(G75="","",IF(L75&lt;N(I75),IF(J75="","",J75),IF(M75&gt;0,IF(K75="","",K75),"")))</f>
        <v/>
      </c>
      <c r="P75" s="18">
        <f>IF(B75="","",IF(G75="","Not booked",IF(M75&lt;=0,"Paid in full",IF(O75="",IF(L75&lt;N(I75),"Deposit due","Balance due"),IF(O75&lt;TODAY(),"Overdue",IF(L75&lt;N(I75),"Deposit due","Balance due"))))))</f>
        <v/>
      </c>
      <c r="Q75" s="14" t="n"/>
    </row>
    <row r="76">
      <c r="A76" s="14" t="n"/>
      <c r="B76" s="14" t="n"/>
      <c r="C76" s="14" t="n"/>
      <c r="D76" s="15" t="n"/>
      <c r="E76" s="15" t="n"/>
      <c r="F76" s="11">
        <f>IF(AND(D76="",E76=""),"",N(D76)+N(E76)*Setup!$B$6)</f>
        <v/>
      </c>
      <c r="G76" s="15" t="n"/>
      <c r="H76" s="11">
        <f>IF(G76&lt;&gt;"",G76,F76)</f>
        <v/>
      </c>
      <c r="I76" s="15" t="n"/>
      <c r="J76" s="16" t="n"/>
      <c r="K76" s="16" t="n"/>
      <c r="L76" s="11">
        <f>IF(B76="","",SUMIFS(Payments!$C$5:$C$304,Payments!$B$5:$B$304,B76))</f>
        <v/>
      </c>
      <c r="M76" s="11">
        <f>IF(G76="","",G76-L76)</f>
        <v/>
      </c>
      <c r="N76" s="11">
        <f>IF(G76="","",IF(L76&lt;N(I76),N(I76)-L76,IF(M76&gt;0,M76,"")))</f>
        <v/>
      </c>
      <c r="O76" s="17">
        <f>IF(G76="","",IF(L76&lt;N(I76),IF(J76="","",J76),IF(M76&gt;0,IF(K76="","",K76),"")))</f>
        <v/>
      </c>
      <c r="P76" s="18">
        <f>IF(B76="","",IF(G76="","Not booked",IF(M76&lt;=0,"Paid in full",IF(O76="",IF(L76&lt;N(I76),"Deposit due","Balance due"),IF(O76&lt;TODAY(),"Overdue",IF(L76&lt;N(I76),"Deposit due","Balance due"))))))</f>
        <v/>
      </c>
      <c r="Q76" s="14" t="n"/>
    </row>
    <row r="77">
      <c r="A77" s="14" t="n"/>
      <c r="B77" s="14" t="n"/>
      <c r="C77" s="14" t="n"/>
      <c r="D77" s="15" t="n"/>
      <c r="E77" s="15" t="n"/>
      <c r="F77" s="11">
        <f>IF(AND(D77="",E77=""),"",N(D77)+N(E77)*Setup!$B$6)</f>
        <v/>
      </c>
      <c r="G77" s="15" t="n"/>
      <c r="H77" s="11">
        <f>IF(G77&lt;&gt;"",G77,F77)</f>
        <v/>
      </c>
      <c r="I77" s="15" t="n"/>
      <c r="J77" s="16" t="n"/>
      <c r="K77" s="16" t="n"/>
      <c r="L77" s="11">
        <f>IF(B77="","",SUMIFS(Payments!$C$5:$C$304,Payments!$B$5:$B$304,B77))</f>
        <v/>
      </c>
      <c r="M77" s="11">
        <f>IF(G77="","",G77-L77)</f>
        <v/>
      </c>
      <c r="N77" s="11">
        <f>IF(G77="","",IF(L77&lt;N(I77),N(I77)-L77,IF(M77&gt;0,M77,"")))</f>
        <v/>
      </c>
      <c r="O77" s="17">
        <f>IF(G77="","",IF(L77&lt;N(I77),IF(J77="","",J77),IF(M77&gt;0,IF(K77="","",K77),"")))</f>
        <v/>
      </c>
      <c r="P77" s="18">
        <f>IF(B77="","",IF(G77="","Not booked",IF(M77&lt;=0,"Paid in full",IF(O77="",IF(L77&lt;N(I77),"Deposit due","Balance due"),IF(O77&lt;TODAY(),"Overdue",IF(L77&lt;N(I77),"Deposit due","Balance due"))))))</f>
        <v/>
      </c>
      <c r="Q77" s="14" t="n"/>
    </row>
    <row r="78">
      <c r="A78" s="14" t="n"/>
      <c r="B78" s="14" t="n"/>
      <c r="C78" s="14" t="n"/>
      <c r="D78" s="15" t="n"/>
      <c r="E78" s="15" t="n"/>
      <c r="F78" s="11">
        <f>IF(AND(D78="",E78=""),"",N(D78)+N(E78)*Setup!$B$6)</f>
        <v/>
      </c>
      <c r="G78" s="15" t="n"/>
      <c r="H78" s="11">
        <f>IF(G78&lt;&gt;"",G78,F78)</f>
        <v/>
      </c>
      <c r="I78" s="15" t="n"/>
      <c r="J78" s="16" t="n"/>
      <c r="K78" s="16" t="n"/>
      <c r="L78" s="11">
        <f>IF(B78="","",SUMIFS(Payments!$C$5:$C$304,Payments!$B$5:$B$304,B78))</f>
        <v/>
      </c>
      <c r="M78" s="11">
        <f>IF(G78="","",G78-L78)</f>
        <v/>
      </c>
      <c r="N78" s="11">
        <f>IF(G78="","",IF(L78&lt;N(I78),N(I78)-L78,IF(M78&gt;0,M78,"")))</f>
        <v/>
      </c>
      <c r="O78" s="17">
        <f>IF(G78="","",IF(L78&lt;N(I78),IF(J78="","",J78),IF(M78&gt;0,IF(K78="","",K78),"")))</f>
        <v/>
      </c>
      <c r="P78" s="18">
        <f>IF(B78="","",IF(G78="","Not booked",IF(M78&lt;=0,"Paid in full",IF(O78="",IF(L78&lt;N(I78),"Deposit due","Balance due"),IF(O78&lt;TODAY(),"Overdue",IF(L78&lt;N(I78),"Deposit due","Balance due"))))))</f>
        <v/>
      </c>
      <c r="Q78" s="14" t="n"/>
    </row>
    <row r="79">
      <c r="A79" s="14" t="n"/>
      <c r="B79" s="14" t="n"/>
      <c r="C79" s="14" t="n"/>
      <c r="D79" s="15" t="n"/>
      <c r="E79" s="15" t="n"/>
      <c r="F79" s="11">
        <f>IF(AND(D79="",E79=""),"",N(D79)+N(E79)*Setup!$B$6)</f>
        <v/>
      </c>
      <c r="G79" s="15" t="n"/>
      <c r="H79" s="11">
        <f>IF(G79&lt;&gt;"",G79,F79)</f>
        <v/>
      </c>
      <c r="I79" s="15" t="n"/>
      <c r="J79" s="16" t="n"/>
      <c r="K79" s="16" t="n"/>
      <c r="L79" s="11">
        <f>IF(B79="","",SUMIFS(Payments!$C$5:$C$304,Payments!$B$5:$B$304,B79))</f>
        <v/>
      </c>
      <c r="M79" s="11">
        <f>IF(G79="","",G79-L79)</f>
        <v/>
      </c>
      <c r="N79" s="11">
        <f>IF(G79="","",IF(L79&lt;N(I79),N(I79)-L79,IF(M79&gt;0,M79,"")))</f>
        <v/>
      </c>
      <c r="O79" s="17">
        <f>IF(G79="","",IF(L79&lt;N(I79),IF(J79="","",J79),IF(M79&gt;0,IF(K79="","",K79),"")))</f>
        <v/>
      </c>
      <c r="P79" s="18">
        <f>IF(B79="","",IF(G79="","Not booked",IF(M79&lt;=0,"Paid in full",IF(O79="",IF(L79&lt;N(I79),"Deposit due","Balance due"),IF(O79&lt;TODAY(),"Overdue",IF(L79&lt;N(I79),"Deposit due","Balance due"))))))</f>
        <v/>
      </c>
      <c r="Q79" s="14" t="n"/>
    </row>
    <row r="80">
      <c r="A80" s="14" t="n"/>
      <c r="B80" s="14" t="n"/>
      <c r="C80" s="14" t="n"/>
      <c r="D80" s="15" t="n"/>
      <c r="E80" s="15" t="n"/>
      <c r="F80" s="11">
        <f>IF(AND(D80="",E80=""),"",N(D80)+N(E80)*Setup!$B$6)</f>
        <v/>
      </c>
      <c r="G80" s="15" t="n"/>
      <c r="H80" s="11">
        <f>IF(G80&lt;&gt;"",G80,F80)</f>
        <v/>
      </c>
      <c r="I80" s="15" t="n"/>
      <c r="J80" s="16" t="n"/>
      <c r="K80" s="16" t="n"/>
      <c r="L80" s="11">
        <f>IF(B80="","",SUMIFS(Payments!$C$5:$C$304,Payments!$B$5:$B$304,B80))</f>
        <v/>
      </c>
      <c r="M80" s="11">
        <f>IF(G80="","",G80-L80)</f>
        <v/>
      </c>
      <c r="N80" s="11">
        <f>IF(G80="","",IF(L80&lt;N(I80),N(I80)-L80,IF(M80&gt;0,M80,"")))</f>
        <v/>
      </c>
      <c r="O80" s="17">
        <f>IF(G80="","",IF(L80&lt;N(I80),IF(J80="","",J80),IF(M80&gt;0,IF(K80="","",K80),"")))</f>
        <v/>
      </c>
      <c r="P80" s="18">
        <f>IF(B80="","",IF(G80="","Not booked",IF(M80&lt;=0,"Paid in full",IF(O80="",IF(L80&lt;N(I80),"Deposit due","Balance due"),IF(O80&lt;TODAY(),"Overdue",IF(L80&lt;N(I80),"Deposit due","Balance due"))))))</f>
        <v/>
      </c>
      <c r="Q80" s="14" t="n"/>
    </row>
    <row r="81">
      <c r="A81" s="14" t="n"/>
      <c r="B81" s="14" t="n"/>
      <c r="C81" s="14" t="n"/>
      <c r="D81" s="15" t="n"/>
      <c r="E81" s="15" t="n"/>
      <c r="F81" s="11">
        <f>IF(AND(D81="",E81=""),"",N(D81)+N(E81)*Setup!$B$6)</f>
        <v/>
      </c>
      <c r="G81" s="15" t="n"/>
      <c r="H81" s="11">
        <f>IF(G81&lt;&gt;"",G81,F81)</f>
        <v/>
      </c>
      <c r="I81" s="15" t="n"/>
      <c r="J81" s="16" t="n"/>
      <c r="K81" s="16" t="n"/>
      <c r="L81" s="11">
        <f>IF(B81="","",SUMIFS(Payments!$C$5:$C$304,Payments!$B$5:$B$304,B81))</f>
        <v/>
      </c>
      <c r="M81" s="11">
        <f>IF(G81="","",G81-L81)</f>
        <v/>
      </c>
      <c r="N81" s="11">
        <f>IF(G81="","",IF(L81&lt;N(I81),N(I81)-L81,IF(M81&gt;0,M81,"")))</f>
        <v/>
      </c>
      <c r="O81" s="17">
        <f>IF(G81="","",IF(L81&lt;N(I81),IF(J81="","",J81),IF(M81&gt;0,IF(K81="","",K81),"")))</f>
        <v/>
      </c>
      <c r="P81" s="18">
        <f>IF(B81="","",IF(G81="","Not booked",IF(M81&lt;=0,"Paid in full",IF(O81="",IF(L81&lt;N(I81),"Deposit due","Balance due"),IF(O81&lt;TODAY(),"Overdue",IF(L81&lt;N(I81),"Deposit due","Balance due"))))))</f>
        <v/>
      </c>
      <c r="Q81" s="14" t="n"/>
    </row>
    <row r="82">
      <c r="A82" s="14" t="n"/>
      <c r="B82" s="14" t="n"/>
      <c r="C82" s="14" t="n"/>
      <c r="D82" s="15" t="n"/>
      <c r="E82" s="15" t="n"/>
      <c r="F82" s="11">
        <f>IF(AND(D82="",E82=""),"",N(D82)+N(E82)*Setup!$B$6)</f>
        <v/>
      </c>
      <c r="G82" s="15" t="n"/>
      <c r="H82" s="11">
        <f>IF(G82&lt;&gt;"",G82,F82)</f>
        <v/>
      </c>
      <c r="I82" s="15" t="n"/>
      <c r="J82" s="16" t="n"/>
      <c r="K82" s="16" t="n"/>
      <c r="L82" s="11">
        <f>IF(B82="","",SUMIFS(Payments!$C$5:$C$304,Payments!$B$5:$B$304,B82))</f>
        <v/>
      </c>
      <c r="M82" s="11">
        <f>IF(G82="","",G82-L82)</f>
        <v/>
      </c>
      <c r="N82" s="11">
        <f>IF(G82="","",IF(L82&lt;N(I82),N(I82)-L82,IF(M82&gt;0,M82,"")))</f>
        <v/>
      </c>
      <c r="O82" s="17">
        <f>IF(G82="","",IF(L82&lt;N(I82),IF(J82="","",J82),IF(M82&gt;0,IF(K82="","",K82),"")))</f>
        <v/>
      </c>
      <c r="P82" s="18">
        <f>IF(B82="","",IF(G82="","Not booked",IF(M82&lt;=0,"Paid in full",IF(O82="",IF(L82&lt;N(I82),"Deposit due","Balance due"),IF(O82&lt;TODAY(),"Overdue",IF(L82&lt;N(I82),"Deposit due","Balance due"))))))</f>
        <v/>
      </c>
      <c r="Q82" s="14" t="n"/>
    </row>
    <row r="83">
      <c r="A83" s="14" t="n"/>
      <c r="B83" s="14" t="n"/>
      <c r="C83" s="14" t="n"/>
      <c r="D83" s="15" t="n"/>
      <c r="E83" s="15" t="n"/>
      <c r="F83" s="11">
        <f>IF(AND(D83="",E83=""),"",N(D83)+N(E83)*Setup!$B$6)</f>
        <v/>
      </c>
      <c r="G83" s="15" t="n"/>
      <c r="H83" s="11">
        <f>IF(G83&lt;&gt;"",G83,F83)</f>
        <v/>
      </c>
      <c r="I83" s="15" t="n"/>
      <c r="J83" s="16" t="n"/>
      <c r="K83" s="16" t="n"/>
      <c r="L83" s="11">
        <f>IF(B83="","",SUMIFS(Payments!$C$5:$C$304,Payments!$B$5:$B$304,B83))</f>
        <v/>
      </c>
      <c r="M83" s="11">
        <f>IF(G83="","",G83-L83)</f>
        <v/>
      </c>
      <c r="N83" s="11">
        <f>IF(G83="","",IF(L83&lt;N(I83),N(I83)-L83,IF(M83&gt;0,M83,"")))</f>
        <v/>
      </c>
      <c r="O83" s="17">
        <f>IF(G83="","",IF(L83&lt;N(I83),IF(J83="","",J83),IF(M83&gt;0,IF(K83="","",K83),"")))</f>
        <v/>
      </c>
      <c r="P83" s="18">
        <f>IF(B83="","",IF(G83="","Not booked",IF(M83&lt;=0,"Paid in full",IF(O83="",IF(L83&lt;N(I83),"Deposit due","Balance due"),IF(O83&lt;TODAY(),"Overdue",IF(L83&lt;N(I83),"Deposit due","Balance due"))))))</f>
        <v/>
      </c>
      <c r="Q83" s="14" t="n"/>
    </row>
    <row r="84">
      <c r="A84" s="14" t="n"/>
      <c r="B84" s="14" t="n"/>
      <c r="C84" s="14" t="n"/>
      <c r="D84" s="15" t="n"/>
      <c r="E84" s="15" t="n"/>
      <c r="F84" s="11">
        <f>IF(AND(D84="",E84=""),"",N(D84)+N(E84)*Setup!$B$6)</f>
        <v/>
      </c>
      <c r="G84" s="15" t="n"/>
      <c r="H84" s="11">
        <f>IF(G84&lt;&gt;"",G84,F84)</f>
        <v/>
      </c>
      <c r="I84" s="15" t="n"/>
      <c r="J84" s="16" t="n"/>
      <c r="K84" s="16" t="n"/>
      <c r="L84" s="11">
        <f>IF(B84="","",SUMIFS(Payments!$C$5:$C$304,Payments!$B$5:$B$304,B84))</f>
        <v/>
      </c>
      <c r="M84" s="11">
        <f>IF(G84="","",G84-L84)</f>
        <v/>
      </c>
      <c r="N84" s="11">
        <f>IF(G84="","",IF(L84&lt;N(I84),N(I84)-L84,IF(M84&gt;0,M84,"")))</f>
        <v/>
      </c>
      <c r="O84" s="17">
        <f>IF(G84="","",IF(L84&lt;N(I84),IF(J84="","",J84),IF(M84&gt;0,IF(K84="","",K84),"")))</f>
        <v/>
      </c>
      <c r="P84" s="18">
        <f>IF(B84="","",IF(G84="","Not booked",IF(M84&lt;=0,"Paid in full",IF(O84="",IF(L84&lt;N(I84),"Deposit due","Balance due"),IF(O84&lt;TODAY(),"Overdue",IF(L84&lt;N(I84),"Deposit due","Balance due"))))))</f>
        <v/>
      </c>
      <c r="Q84" s="14" t="n"/>
    </row>
    <row r="85">
      <c r="A85" s="14" t="n"/>
      <c r="B85" s="14" t="n"/>
      <c r="C85" s="14" t="n"/>
      <c r="D85" s="15" t="n"/>
      <c r="E85" s="15" t="n"/>
      <c r="F85" s="11">
        <f>IF(AND(D85="",E85=""),"",N(D85)+N(E85)*Setup!$B$6)</f>
        <v/>
      </c>
      <c r="G85" s="15" t="n"/>
      <c r="H85" s="11">
        <f>IF(G85&lt;&gt;"",G85,F85)</f>
        <v/>
      </c>
      <c r="I85" s="15" t="n"/>
      <c r="J85" s="16" t="n"/>
      <c r="K85" s="16" t="n"/>
      <c r="L85" s="11">
        <f>IF(B85="","",SUMIFS(Payments!$C$5:$C$304,Payments!$B$5:$B$304,B85))</f>
        <v/>
      </c>
      <c r="M85" s="11">
        <f>IF(G85="","",G85-L85)</f>
        <v/>
      </c>
      <c r="N85" s="11">
        <f>IF(G85="","",IF(L85&lt;N(I85),N(I85)-L85,IF(M85&gt;0,M85,"")))</f>
        <v/>
      </c>
      <c r="O85" s="17">
        <f>IF(G85="","",IF(L85&lt;N(I85),IF(J85="","",J85),IF(M85&gt;0,IF(K85="","",K85),"")))</f>
        <v/>
      </c>
      <c r="P85" s="18">
        <f>IF(B85="","",IF(G85="","Not booked",IF(M85&lt;=0,"Paid in full",IF(O85="",IF(L85&lt;N(I85),"Deposit due","Balance due"),IF(O85&lt;TODAY(),"Overdue",IF(L85&lt;N(I85),"Deposit due","Balance due"))))))</f>
        <v/>
      </c>
      <c r="Q85" s="14" t="n"/>
    </row>
    <row r="86">
      <c r="A86" s="14" t="n"/>
      <c r="B86" s="14" t="n"/>
      <c r="C86" s="14" t="n"/>
      <c r="D86" s="15" t="n"/>
      <c r="E86" s="15" t="n"/>
      <c r="F86" s="11">
        <f>IF(AND(D86="",E86=""),"",N(D86)+N(E86)*Setup!$B$6)</f>
        <v/>
      </c>
      <c r="G86" s="15" t="n"/>
      <c r="H86" s="11">
        <f>IF(G86&lt;&gt;"",G86,F86)</f>
        <v/>
      </c>
      <c r="I86" s="15" t="n"/>
      <c r="J86" s="16" t="n"/>
      <c r="K86" s="16" t="n"/>
      <c r="L86" s="11">
        <f>IF(B86="","",SUMIFS(Payments!$C$5:$C$304,Payments!$B$5:$B$304,B86))</f>
        <v/>
      </c>
      <c r="M86" s="11">
        <f>IF(G86="","",G86-L86)</f>
        <v/>
      </c>
      <c r="N86" s="11">
        <f>IF(G86="","",IF(L86&lt;N(I86),N(I86)-L86,IF(M86&gt;0,M86,"")))</f>
        <v/>
      </c>
      <c r="O86" s="17">
        <f>IF(G86="","",IF(L86&lt;N(I86),IF(J86="","",J86),IF(M86&gt;0,IF(K86="","",K86),"")))</f>
        <v/>
      </c>
      <c r="P86" s="18">
        <f>IF(B86="","",IF(G86="","Not booked",IF(M86&lt;=0,"Paid in full",IF(O86="",IF(L86&lt;N(I86),"Deposit due","Balance due"),IF(O86&lt;TODAY(),"Overdue",IF(L86&lt;N(I86),"Deposit due","Balance due"))))))</f>
        <v/>
      </c>
      <c r="Q86" s="14" t="n"/>
    </row>
    <row r="87">
      <c r="A87" s="14" t="n"/>
      <c r="B87" s="14" t="n"/>
      <c r="C87" s="14" t="n"/>
      <c r="D87" s="15" t="n"/>
      <c r="E87" s="15" t="n"/>
      <c r="F87" s="11">
        <f>IF(AND(D87="",E87=""),"",N(D87)+N(E87)*Setup!$B$6)</f>
        <v/>
      </c>
      <c r="G87" s="15" t="n"/>
      <c r="H87" s="11">
        <f>IF(G87&lt;&gt;"",G87,F87)</f>
        <v/>
      </c>
      <c r="I87" s="15" t="n"/>
      <c r="J87" s="16" t="n"/>
      <c r="K87" s="16" t="n"/>
      <c r="L87" s="11">
        <f>IF(B87="","",SUMIFS(Payments!$C$5:$C$304,Payments!$B$5:$B$304,B87))</f>
        <v/>
      </c>
      <c r="M87" s="11">
        <f>IF(G87="","",G87-L87)</f>
        <v/>
      </c>
      <c r="N87" s="11">
        <f>IF(G87="","",IF(L87&lt;N(I87),N(I87)-L87,IF(M87&gt;0,M87,"")))</f>
        <v/>
      </c>
      <c r="O87" s="17">
        <f>IF(G87="","",IF(L87&lt;N(I87),IF(J87="","",J87),IF(M87&gt;0,IF(K87="","",K87),"")))</f>
        <v/>
      </c>
      <c r="P87" s="18">
        <f>IF(B87="","",IF(G87="","Not booked",IF(M87&lt;=0,"Paid in full",IF(O87="",IF(L87&lt;N(I87),"Deposit due","Balance due"),IF(O87&lt;TODAY(),"Overdue",IF(L87&lt;N(I87),"Deposit due","Balance due"))))))</f>
        <v/>
      </c>
      <c r="Q87" s="14" t="n"/>
    </row>
    <row r="88">
      <c r="A88" s="14" t="n"/>
      <c r="B88" s="14" t="n"/>
      <c r="C88" s="14" t="n"/>
      <c r="D88" s="15" t="n"/>
      <c r="E88" s="15" t="n"/>
      <c r="F88" s="11">
        <f>IF(AND(D88="",E88=""),"",N(D88)+N(E88)*Setup!$B$6)</f>
        <v/>
      </c>
      <c r="G88" s="15" t="n"/>
      <c r="H88" s="11">
        <f>IF(G88&lt;&gt;"",G88,F88)</f>
        <v/>
      </c>
      <c r="I88" s="15" t="n"/>
      <c r="J88" s="16" t="n"/>
      <c r="K88" s="16" t="n"/>
      <c r="L88" s="11">
        <f>IF(B88="","",SUMIFS(Payments!$C$5:$C$304,Payments!$B$5:$B$304,B88))</f>
        <v/>
      </c>
      <c r="M88" s="11">
        <f>IF(G88="","",G88-L88)</f>
        <v/>
      </c>
      <c r="N88" s="11">
        <f>IF(G88="","",IF(L88&lt;N(I88),N(I88)-L88,IF(M88&gt;0,M88,"")))</f>
        <v/>
      </c>
      <c r="O88" s="17">
        <f>IF(G88="","",IF(L88&lt;N(I88),IF(J88="","",J88),IF(M88&gt;0,IF(K88="","",K88),"")))</f>
        <v/>
      </c>
      <c r="P88" s="18">
        <f>IF(B88="","",IF(G88="","Not booked",IF(M88&lt;=0,"Paid in full",IF(O88="",IF(L88&lt;N(I88),"Deposit due","Balance due"),IF(O88&lt;TODAY(),"Overdue",IF(L88&lt;N(I88),"Deposit due","Balance due"))))))</f>
        <v/>
      </c>
      <c r="Q88" s="14" t="n"/>
    </row>
    <row r="89">
      <c r="A89" s="14" t="n"/>
      <c r="B89" s="14" t="n"/>
      <c r="C89" s="14" t="n"/>
      <c r="D89" s="15" t="n"/>
      <c r="E89" s="15" t="n"/>
      <c r="F89" s="11">
        <f>IF(AND(D89="",E89=""),"",N(D89)+N(E89)*Setup!$B$6)</f>
        <v/>
      </c>
      <c r="G89" s="15" t="n"/>
      <c r="H89" s="11">
        <f>IF(G89&lt;&gt;"",G89,F89)</f>
        <v/>
      </c>
      <c r="I89" s="15" t="n"/>
      <c r="J89" s="16" t="n"/>
      <c r="K89" s="16" t="n"/>
      <c r="L89" s="11">
        <f>IF(B89="","",SUMIFS(Payments!$C$5:$C$304,Payments!$B$5:$B$304,B89))</f>
        <v/>
      </c>
      <c r="M89" s="11">
        <f>IF(G89="","",G89-L89)</f>
        <v/>
      </c>
      <c r="N89" s="11">
        <f>IF(G89="","",IF(L89&lt;N(I89),N(I89)-L89,IF(M89&gt;0,M89,"")))</f>
        <v/>
      </c>
      <c r="O89" s="17">
        <f>IF(G89="","",IF(L89&lt;N(I89),IF(J89="","",J89),IF(M89&gt;0,IF(K89="","",K89),"")))</f>
        <v/>
      </c>
      <c r="P89" s="18">
        <f>IF(B89="","",IF(G89="","Not booked",IF(M89&lt;=0,"Paid in full",IF(O89="",IF(L89&lt;N(I89),"Deposit due","Balance due"),IF(O89&lt;TODAY(),"Overdue",IF(L89&lt;N(I89),"Deposit due","Balance due"))))))</f>
        <v/>
      </c>
      <c r="Q89" s="14" t="n"/>
    </row>
    <row r="90">
      <c r="A90" s="14" t="n"/>
      <c r="B90" s="14" t="n"/>
      <c r="C90" s="14" t="n"/>
      <c r="D90" s="15" t="n"/>
      <c r="E90" s="15" t="n"/>
      <c r="F90" s="11">
        <f>IF(AND(D90="",E90=""),"",N(D90)+N(E90)*Setup!$B$6)</f>
        <v/>
      </c>
      <c r="G90" s="15" t="n"/>
      <c r="H90" s="11">
        <f>IF(G90&lt;&gt;"",G90,F90)</f>
        <v/>
      </c>
      <c r="I90" s="15" t="n"/>
      <c r="J90" s="16" t="n"/>
      <c r="K90" s="16" t="n"/>
      <c r="L90" s="11">
        <f>IF(B90="","",SUMIFS(Payments!$C$5:$C$304,Payments!$B$5:$B$304,B90))</f>
        <v/>
      </c>
      <c r="M90" s="11">
        <f>IF(G90="","",G90-L90)</f>
        <v/>
      </c>
      <c r="N90" s="11">
        <f>IF(G90="","",IF(L90&lt;N(I90),N(I90)-L90,IF(M90&gt;0,M90,"")))</f>
        <v/>
      </c>
      <c r="O90" s="17">
        <f>IF(G90="","",IF(L90&lt;N(I90),IF(J90="","",J90),IF(M90&gt;0,IF(K90="","",K90),"")))</f>
        <v/>
      </c>
      <c r="P90" s="18">
        <f>IF(B90="","",IF(G90="","Not booked",IF(M90&lt;=0,"Paid in full",IF(O90="",IF(L90&lt;N(I90),"Deposit due","Balance due"),IF(O90&lt;TODAY(),"Overdue",IF(L90&lt;N(I90),"Deposit due","Balance due"))))))</f>
        <v/>
      </c>
      <c r="Q90" s="14" t="n"/>
    </row>
    <row r="91">
      <c r="A91" s="14" t="n"/>
      <c r="B91" s="14" t="n"/>
      <c r="C91" s="14" t="n"/>
      <c r="D91" s="15" t="n"/>
      <c r="E91" s="15" t="n"/>
      <c r="F91" s="11">
        <f>IF(AND(D91="",E91=""),"",N(D91)+N(E91)*Setup!$B$6)</f>
        <v/>
      </c>
      <c r="G91" s="15" t="n"/>
      <c r="H91" s="11">
        <f>IF(G91&lt;&gt;"",G91,F91)</f>
        <v/>
      </c>
      <c r="I91" s="15" t="n"/>
      <c r="J91" s="16" t="n"/>
      <c r="K91" s="16" t="n"/>
      <c r="L91" s="11">
        <f>IF(B91="","",SUMIFS(Payments!$C$5:$C$304,Payments!$B$5:$B$304,B91))</f>
        <v/>
      </c>
      <c r="M91" s="11">
        <f>IF(G91="","",G91-L91)</f>
        <v/>
      </c>
      <c r="N91" s="11">
        <f>IF(G91="","",IF(L91&lt;N(I91),N(I91)-L91,IF(M91&gt;0,M91,"")))</f>
        <v/>
      </c>
      <c r="O91" s="17">
        <f>IF(G91="","",IF(L91&lt;N(I91),IF(J91="","",J91),IF(M91&gt;0,IF(K91="","",K91),"")))</f>
        <v/>
      </c>
      <c r="P91" s="18">
        <f>IF(B91="","",IF(G91="","Not booked",IF(M91&lt;=0,"Paid in full",IF(O91="",IF(L91&lt;N(I91),"Deposit due","Balance due"),IF(O91&lt;TODAY(),"Overdue",IF(L91&lt;N(I91),"Deposit due","Balance due"))))))</f>
        <v/>
      </c>
      <c r="Q91" s="14" t="n"/>
    </row>
    <row r="92">
      <c r="A92" s="14" t="n"/>
      <c r="B92" s="14" t="n"/>
      <c r="C92" s="14" t="n"/>
      <c r="D92" s="15" t="n"/>
      <c r="E92" s="15" t="n"/>
      <c r="F92" s="11">
        <f>IF(AND(D92="",E92=""),"",N(D92)+N(E92)*Setup!$B$6)</f>
        <v/>
      </c>
      <c r="G92" s="15" t="n"/>
      <c r="H92" s="11">
        <f>IF(G92&lt;&gt;"",G92,F92)</f>
        <v/>
      </c>
      <c r="I92" s="15" t="n"/>
      <c r="J92" s="16" t="n"/>
      <c r="K92" s="16" t="n"/>
      <c r="L92" s="11">
        <f>IF(B92="","",SUMIFS(Payments!$C$5:$C$304,Payments!$B$5:$B$304,B92))</f>
        <v/>
      </c>
      <c r="M92" s="11">
        <f>IF(G92="","",G92-L92)</f>
        <v/>
      </c>
      <c r="N92" s="11">
        <f>IF(G92="","",IF(L92&lt;N(I92),N(I92)-L92,IF(M92&gt;0,M92,"")))</f>
        <v/>
      </c>
      <c r="O92" s="17">
        <f>IF(G92="","",IF(L92&lt;N(I92),IF(J92="","",J92),IF(M92&gt;0,IF(K92="","",K92),"")))</f>
        <v/>
      </c>
      <c r="P92" s="18">
        <f>IF(B92="","",IF(G92="","Not booked",IF(M92&lt;=0,"Paid in full",IF(O92="",IF(L92&lt;N(I92),"Deposit due","Balance due"),IF(O92&lt;TODAY(),"Overdue",IF(L92&lt;N(I92),"Deposit due","Balance due"))))))</f>
        <v/>
      </c>
      <c r="Q92" s="14" t="n"/>
    </row>
    <row r="93">
      <c r="A93" s="14" t="n"/>
      <c r="B93" s="14" t="n"/>
      <c r="C93" s="14" t="n"/>
      <c r="D93" s="15" t="n"/>
      <c r="E93" s="15" t="n"/>
      <c r="F93" s="11">
        <f>IF(AND(D93="",E93=""),"",N(D93)+N(E93)*Setup!$B$6)</f>
        <v/>
      </c>
      <c r="G93" s="15" t="n"/>
      <c r="H93" s="11">
        <f>IF(G93&lt;&gt;"",G93,F93)</f>
        <v/>
      </c>
      <c r="I93" s="15" t="n"/>
      <c r="J93" s="16" t="n"/>
      <c r="K93" s="16" t="n"/>
      <c r="L93" s="11">
        <f>IF(B93="","",SUMIFS(Payments!$C$5:$C$304,Payments!$B$5:$B$304,B93))</f>
        <v/>
      </c>
      <c r="M93" s="11">
        <f>IF(G93="","",G93-L93)</f>
        <v/>
      </c>
      <c r="N93" s="11">
        <f>IF(G93="","",IF(L93&lt;N(I93),N(I93)-L93,IF(M93&gt;0,M93,"")))</f>
        <v/>
      </c>
      <c r="O93" s="17">
        <f>IF(G93="","",IF(L93&lt;N(I93),IF(J93="","",J93),IF(M93&gt;0,IF(K93="","",K93),"")))</f>
        <v/>
      </c>
      <c r="P93" s="18">
        <f>IF(B93="","",IF(G93="","Not booked",IF(M93&lt;=0,"Paid in full",IF(O93="",IF(L93&lt;N(I93),"Deposit due","Balance due"),IF(O93&lt;TODAY(),"Overdue",IF(L93&lt;N(I93),"Deposit due","Balance due"))))))</f>
        <v/>
      </c>
      <c r="Q93" s="14" t="n"/>
    </row>
    <row r="94">
      <c r="A94" s="14" t="n"/>
      <c r="B94" s="14" t="n"/>
      <c r="C94" s="14" t="n"/>
      <c r="D94" s="15" t="n"/>
      <c r="E94" s="15" t="n"/>
      <c r="F94" s="11">
        <f>IF(AND(D94="",E94=""),"",N(D94)+N(E94)*Setup!$B$6)</f>
        <v/>
      </c>
      <c r="G94" s="15" t="n"/>
      <c r="H94" s="11">
        <f>IF(G94&lt;&gt;"",G94,F94)</f>
        <v/>
      </c>
      <c r="I94" s="15" t="n"/>
      <c r="J94" s="16" t="n"/>
      <c r="K94" s="16" t="n"/>
      <c r="L94" s="11">
        <f>IF(B94="","",SUMIFS(Payments!$C$5:$C$304,Payments!$B$5:$B$304,B94))</f>
        <v/>
      </c>
      <c r="M94" s="11">
        <f>IF(G94="","",G94-L94)</f>
        <v/>
      </c>
      <c r="N94" s="11">
        <f>IF(G94="","",IF(L94&lt;N(I94),N(I94)-L94,IF(M94&gt;0,M94,"")))</f>
        <v/>
      </c>
      <c r="O94" s="17">
        <f>IF(G94="","",IF(L94&lt;N(I94),IF(J94="","",J94),IF(M94&gt;0,IF(K94="","",K94),"")))</f>
        <v/>
      </c>
      <c r="P94" s="18">
        <f>IF(B94="","",IF(G94="","Not booked",IF(M94&lt;=0,"Paid in full",IF(O94="",IF(L94&lt;N(I94),"Deposit due","Balance due"),IF(O94&lt;TODAY(),"Overdue",IF(L94&lt;N(I94),"Deposit due","Balance due"))))))</f>
        <v/>
      </c>
      <c r="Q94" s="14" t="n"/>
    </row>
    <row r="95">
      <c r="A95" s="14" t="n"/>
      <c r="B95" s="14" t="n"/>
      <c r="C95" s="14" t="n"/>
      <c r="D95" s="15" t="n"/>
      <c r="E95" s="15" t="n"/>
      <c r="F95" s="11">
        <f>IF(AND(D95="",E95=""),"",N(D95)+N(E95)*Setup!$B$6)</f>
        <v/>
      </c>
      <c r="G95" s="15" t="n"/>
      <c r="H95" s="11">
        <f>IF(G95&lt;&gt;"",G95,F95)</f>
        <v/>
      </c>
      <c r="I95" s="15" t="n"/>
      <c r="J95" s="16" t="n"/>
      <c r="K95" s="16" t="n"/>
      <c r="L95" s="11">
        <f>IF(B95="","",SUMIFS(Payments!$C$5:$C$304,Payments!$B$5:$B$304,B95))</f>
        <v/>
      </c>
      <c r="M95" s="11">
        <f>IF(G95="","",G95-L95)</f>
        <v/>
      </c>
      <c r="N95" s="11">
        <f>IF(G95="","",IF(L95&lt;N(I95),N(I95)-L95,IF(M95&gt;0,M95,"")))</f>
        <v/>
      </c>
      <c r="O95" s="17">
        <f>IF(G95="","",IF(L95&lt;N(I95),IF(J95="","",J95),IF(M95&gt;0,IF(K95="","",K95),"")))</f>
        <v/>
      </c>
      <c r="P95" s="18">
        <f>IF(B95="","",IF(G95="","Not booked",IF(M95&lt;=0,"Paid in full",IF(O95="",IF(L95&lt;N(I95),"Deposit due","Balance due"),IF(O95&lt;TODAY(),"Overdue",IF(L95&lt;N(I95),"Deposit due","Balance due"))))))</f>
        <v/>
      </c>
      <c r="Q95" s="14" t="n"/>
    </row>
    <row r="96">
      <c r="A96" s="14" t="n"/>
      <c r="B96" s="14" t="n"/>
      <c r="C96" s="14" t="n"/>
      <c r="D96" s="15" t="n"/>
      <c r="E96" s="15" t="n"/>
      <c r="F96" s="11">
        <f>IF(AND(D96="",E96=""),"",N(D96)+N(E96)*Setup!$B$6)</f>
        <v/>
      </c>
      <c r="G96" s="15" t="n"/>
      <c r="H96" s="11">
        <f>IF(G96&lt;&gt;"",G96,F96)</f>
        <v/>
      </c>
      <c r="I96" s="15" t="n"/>
      <c r="J96" s="16" t="n"/>
      <c r="K96" s="16" t="n"/>
      <c r="L96" s="11">
        <f>IF(B96="","",SUMIFS(Payments!$C$5:$C$304,Payments!$B$5:$B$304,B96))</f>
        <v/>
      </c>
      <c r="M96" s="11">
        <f>IF(G96="","",G96-L96)</f>
        <v/>
      </c>
      <c r="N96" s="11">
        <f>IF(G96="","",IF(L96&lt;N(I96),N(I96)-L96,IF(M96&gt;0,M96,"")))</f>
        <v/>
      </c>
      <c r="O96" s="17">
        <f>IF(G96="","",IF(L96&lt;N(I96),IF(J96="","",J96),IF(M96&gt;0,IF(K96="","",K96),"")))</f>
        <v/>
      </c>
      <c r="P96" s="18">
        <f>IF(B96="","",IF(G96="","Not booked",IF(M96&lt;=0,"Paid in full",IF(O96="",IF(L96&lt;N(I96),"Deposit due","Balance due"),IF(O96&lt;TODAY(),"Overdue",IF(L96&lt;N(I96),"Deposit due","Balance due"))))))</f>
        <v/>
      </c>
      <c r="Q96" s="14" t="n"/>
    </row>
    <row r="97">
      <c r="A97" s="14" t="n"/>
      <c r="B97" s="14" t="n"/>
      <c r="C97" s="14" t="n"/>
      <c r="D97" s="15" t="n"/>
      <c r="E97" s="15" t="n"/>
      <c r="F97" s="11">
        <f>IF(AND(D97="",E97=""),"",N(D97)+N(E97)*Setup!$B$6)</f>
        <v/>
      </c>
      <c r="G97" s="15" t="n"/>
      <c r="H97" s="11">
        <f>IF(G97&lt;&gt;"",G97,F97)</f>
        <v/>
      </c>
      <c r="I97" s="15" t="n"/>
      <c r="J97" s="16" t="n"/>
      <c r="K97" s="16" t="n"/>
      <c r="L97" s="11">
        <f>IF(B97="","",SUMIFS(Payments!$C$5:$C$304,Payments!$B$5:$B$304,B97))</f>
        <v/>
      </c>
      <c r="M97" s="11">
        <f>IF(G97="","",G97-L97)</f>
        <v/>
      </c>
      <c r="N97" s="11">
        <f>IF(G97="","",IF(L97&lt;N(I97),N(I97)-L97,IF(M97&gt;0,M97,"")))</f>
        <v/>
      </c>
      <c r="O97" s="17">
        <f>IF(G97="","",IF(L97&lt;N(I97),IF(J97="","",J97),IF(M97&gt;0,IF(K97="","",K97),"")))</f>
        <v/>
      </c>
      <c r="P97" s="18">
        <f>IF(B97="","",IF(G97="","Not booked",IF(M97&lt;=0,"Paid in full",IF(O97="",IF(L97&lt;N(I97),"Deposit due","Balance due"),IF(O97&lt;TODAY(),"Overdue",IF(L97&lt;N(I97),"Deposit due","Balance due"))))))</f>
        <v/>
      </c>
      <c r="Q97" s="14" t="n"/>
    </row>
    <row r="98">
      <c r="A98" s="14" t="n"/>
      <c r="B98" s="14" t="n"/>
      <c r="C98" s="14" t="n"/>
      <c r="D98" s="15" t="n"/>
      <c r="E98" s="15" t="n"/>
      <c r="F98" s="11">
        <f>IF(AND(D98="",E98=""),"",N(D98)+N(E98)*Setup!$B$6)</f>
        <v/>
      </c>
      <c r="G98" s="15" t="n"/>
      <c r="H98" s="11">
        <f>IF(G98&lt;&gt;"",G98,F98)</f>
        <v/>
      </c>
      <c r="I98" s="15" t="n"/>
      <c r="J98" s="16" t="n"/>
      <c r="K98" s="16" t="n"/>
      <c r="L98" s="11">
        <f>IF(B98="","",SUMIFS(Payments!$C$5:$C$304,Payments!$B$5:$B$304,B98))</f>
        <v/>
      </c>
      <c r="M98" s="11">
        <f>IF(G98="","",G98-L98)</f>
        <v/>
      </c>
      <c r="N98" s="11">
        <f>IF(G98="","",IF(L98&lt;N(I98),N(I98)-L98,IF(M98&gt;0,M98,"")))</f>
        <v/>
      </c>
      <c r="O98" s="17">
        <f>IF(G98="","",IF(L98&lt;N(I98),IF(J98="","",J98),IF(M98&gt;0,IF(K98="","",K98),"")))</f>
        <v/>
      </c>
      <c r="P98" s="18">
        <f>IF(B98="","",IF(G98="","Not booked",IF(M98&lt;=0,"Paid in full",IF(O98="",IF(L98&lt;N(I98),"Deposit due","Balance due"),IF(O98&lt;TODAY(),"Overdue",IF(L98&lt;N(I98),"Deposit due","Balance due"))))))</f>
        <v/>
      </c>
      <c r="Q98" s="14" t="n"/>
    </row>
    <row r="99">
      <c r="A99" s="14" t="n"/>
      <c r="B99" s="14" t="n"/>
      <c r="C99" s="14" t="n"/>
      <c r="D99" s="15" t="n"/>
      <c r="E99" s="15" t="n"/>
      <c r="F99" s="11">
        <f>IF(AND(D99="",E99=""),"",N(D99)+N(E99)*Setup!$B$6)</f>
        <v/>
      </c>
      <c r="G99" s="15" t="n"/>
      <c r="H99" s="11">
        <f>IF(G99&lt;&gt;"",G99,F99)</f>
        <v/>
      </c>
      <c r="I99" s="15" t="n"/>
      <c r="J99" s="16" t="n"/>
      <c r="K99" s="16" t="n"/>
      <c r="L99" s="11">
        <f>IF(B99="","",SUMIFS(Payments!$C$5:$C$304,Payments!$B$5:$B$304,B99))</f>
        <v/>
      </c>
      <c r="M99" s="11">
        <f>IF(G99="","",G99-L99)</f>
        <v/>
      </c>
      <c r="N99" s="11">
        <f>IF(G99="","",IF(L99&lt;N(I99),N(I99)-L99,IF(M99&gt;0,M99,"")))</f>
        <v/>
      </c>
      <c r="O99" s="17">
        <f>IF(G99="","",IF(L99&lt;N(I99),IF(J99="","",J99),IF(M99&gt;0,IF(K99="","",K99),"")))</f>
        <v/>
      </c>
      <c r="P99" s="18">
        <f>IF(B99="","",IF(G99="","Not booked",IF(M99&lt;=0,"Paid in full",IF(O99="",IF(L99&lt;N(I99),"Deposit due","Balance due"),IF(O99&lt;TODAY(),"Overdue",IF(L99&lt;N(I99),"Deposit due","Balance due"))))))</f>
        <v/>
      </c>
      <c r="Q99" s="14" t="n"/>
    </row>
    <row r="100">
      <c r="A100" s="14" t="n"/>
      <c r="B100" s="14" t="n"/>
      <c r="C100" s="14" t="n"/>
      <c r="D100" s="15" t="n"/>
      <c r="E100" s="15" t="n"/>
      <c r="F100" s="11">
        <f>IF(AND(D100="",E100=""),"",N(D100)+N(E100)*Setup!$B$6)</f>
        <v/>
      </c>
      <c r="G100" s="15" t="n"/>
      <c r="H100" s="11">
        <f>IF(G100&lt;&gt;"",G100,F100)</f>
        <v/>
      </c>
      <c r="I100" s="15" t="n"/>
      <c r="J100" s="16" t="n"/>
      <c r="K100" s="16" t="n"/>
      <c r="L100" s="11">
        <f>IF(B100="","",SUMIFS(Payments!$C$5:$C$304,Payments!$B$5:$B$304,B100))</f>
        <v/>
      </c>
      <c r="M100" s="11">
        <f>IF(G100="","",G100-L100)</f>
        <v/>
      </c>
      <c r="N100" s="11">
        <f>IF(G100="","",IF(L100&lt;N(I100),N(I100)-L100,IF(M100&gt;0,M100,"")))</f>
        <v/>
      </c>
      <c r="O100" s="17">
        <f>IF(G100="","",IF(L100&lt;N(I100),IF(J100="","",J100),IF(M100&gt;0,IF(K100="","",K100),"")))</f>
        <v/>
      </c>
      <c r="P100" s="18">
        <f>IF(B100="","",IF(G100="","Not booked",IF(M100&lt;=0,"Paid in full",IF(O100="",IF(L100&lt;N(I100),"Deposit due","Balance due"),IF(O100&lt;TODAY(),"Overdue",IF(L100&lt;N(I100),"Deposit due","Balance due"))))))</f>
        <v/>
      </c>
      <c r="Q100" s="14" t="n"/>
    </row>
    <row r="101">
      <c r="A101" s="14" t="n"/>
      <c r="B101" s="14" t="n"/>
      <c r="C101" s="14" t="n"/>
      <c r="D101" s="15" t="n"/>
      <c r="E101" s="15" t="n"/>
      <c r="F101" s="11">
        <f>IF(AND(D101="",E101=""),"",N(D101)+N(E101)*Setup!$B$6)</f>
        <v/>
      </c>
      <c r="G101" s="15" t="n"/>
      <c r="H101" s="11">
        <f>IF(G101&lt;&gt;"",G101,F101)</f>
        <v/>
      </c>
      <c r="I101" s="15" t="n"/>
      <c r="J101" s="16" t="n"/>
      <c r="K101" s="16" t="n"/>
      <c r="L101" s="11">
        <f>IF(B101="","",SUMIFS(Payments!$C$5:$C$304,Payments!$B$5:$B$304,B101))</f>
        <v/>
      </c>
      <c r="M101" s="11">
        <f>IF(G101="","",G101-L101)</f>
        <v/>
      </c>
      <c r="N101" s="11">
        <f>IF(G101="","",IF(L101&lt;N(I101),N(I101)-L101,IF(M101&gt;0,M101,"")))</f>
        <v/>
      </c>
      <c r="O101" s="17">
        <f>IF(G101="","",IF(L101&lt;N(I101),IF(J101="","",J101),IF(M101&gt;0,IF(K101="","",K101),"")))</f>
        <v/>
      </c>
      <c r="P101" s="18">
        <f>IF(B101="","",IF(G101="","Not booked",IF(M101&lt;=0,"Paid in full",IF(O101="",IF(L101&lt;N(I101),"Deposit due","Balance due"),IF(O101&lt;TODAY(),"Overdue",IF(L101&lt;N(I101),"Deposit due","Balance due"))))))</f>
        <v/>
      </c>
      <c r="Q101" s="14" t="n"/>
    </row>
    <row r="102">
      <c r="A102" s="14" t="n"/>
      <c r="B102" s="14" t="n"/>
      <c r="C102" s="14" t="n"/>
      <c r="D102" s="15" t="n"/>
      <c r="E102" s="15" t="n"/>
      <c r="F102" s="11">
        <f>IF(AND(D102="",E102=""),"",N(D102)+N(E102)*Setup!$B$6)</f>
        <v/>
      </c>
      <c r="G102" s="15" t="n"/>
      <c r="H102" s="11">
        <f>IF(G102&lt;&gt;"",G102,F102)</f>
        <v/>
      </c>
      <c r="I102" s="15" t="n"/>
      <c r="J102" s="16" t="n"/>
      <c r="K102" s="16" t="n"/>
      <c r="L102" s="11">
        <f>IF(B102="","",SUMIFS(Payments!$C$5:$C$304,Payments!$B$5:$B$304,B102))</f>
        <v/>
      </c>
      <c r="M102" s="11">
        <f>IF(G102="","",G102-L102)</f>
        <v/>
      </c>
      <c r="N102" s="11">
        <f>IF(G102="","",IF(L102&lt;N(I102),N(I102)-L102,IF(M102&gt;0,M102,"")))</f>
        <v/>
      </c>
      <c r="O102" s="17">
        <f>IF(G102="","",IF(L102&lt;N(I102),IF(J102="","",J102),IF(M102&gt;0,IF(K102="","",K102),"")))</f>
        <v/>
      </c>
      <c r="P102" s="18">
        <f>IF(B102="","",IF(G102="","Not booked",IF(M102&lt;=0,"Paid in full",IF(O102="",IF(L102&lt;N(I102),"Deposit due","Balance due"),IF(O102&lt;TODAY(),"Overdue",IF(L102&lt;N(I102),"Deposit due","Balance due"))))))</f>
        <v/>
      </c>
      <c r="Q102" s="14" t="n"/>
    </row>
    <row r="103">
      <c r="A103" s="14" t="n"/>
      <c r="B103" s="14" t="n"/>
      <c r="C103" s="14" t="n"/>
      <c r="D103" s="15" t="n"/>
      <c r="E103" s="15" t="n"/>
      <c r="F103" s="11">
        <f>IF(AND(D103="",E103=""),"",N(D103)+N(E103)*Setup!$B$6)</f>
        <v/>
      </c>
      <c r="G103" s="15" t="n"/>
      <c r="H103" s="11">
        <f>IF(G103&lt;&gt;"",G103,F103)</f>
        <v/>
      </c>
      <c r="I103" s="15" t="n"/>
      <c r="J103" s="16" t="n"/>
      <c r="K103" s="16" t="n"/>
      <c r="L103" s="11">
        <f>IF(B103="","",SUMIFS(Payments!$C$5:$C$304,Payments!$B$5:$B$304,B103))</f>
        <v/>
      </c>
      <c r="M103" s="11">
        <f>IF(G103="","",G103-L103)</f>
        <v/>
      </c>
      <c r="N103" s="11">
        <f>IF(G103="","",IF(L103&lt;N(I103),N(I103)-L103,IF(M103&gt;0,M103,"")))</f>
        <v/>
      </c>
      <c r="O103" s="17">
        <f>IF(G103="","",IF(L103&lt;N(I103),IF(J103="","",J103),IF(M103&gt;0,IF(K103="","",K103),"")))</f>
        <v/>
      </c>
      <c r="P103" s="18">
        <f>IF(B103="","",IF(G103="","Not booked",IF(M103&lt;=0,"Paid in full",IF(O103="",IF(L103&lt;N(I103),"Deposit due","Balance due"),IF(O103&lt;TODAY(),"Overdue",IF(L103&lt;N(I103),"Deposit due","Balance due"))))))</f>
        <v/>
      </c>
      <c r="Q103" s="14" t="n"/>
    </row>
    <row r="104">
      <c r="A104" s="14" t="n"/>
      <c r="B104" s="14" t="n"/>
      <c r="C104" s="14" t="n"/>
      <c r="D104" s="15" t="n"/>
      <c r="E104" s="15" t="n"/>
      <c r="F104" s="11">
        <f>IF(AND(D104="",E104=""),"",N(D104)+N(E104)*Setup!$B$6)</f>
        <v/>
      </c>
      <c r="G104" s="15" t="n"/>
      <c r="H104" s="11">
        <f>IF(G104&lt;&gt;"",G104,F104)</f>
        <v/>
      </c>
      <c r="I104" s="15" t="n"/>
      <c r="J104" s="16" t="n"/>
      <c r="K104" s="16" t="n"/>
      <c r="L104" s="11">
        <f>IF(B104="","",SUMIFS(Payments!$C$5:$C$304,Payments!$B$5:$B$304,B104))</f>
        <v/>
      </c>
      <c r="M104" s="11">
        <f>IF(G104="","",G104-L104)</f>
        <v/>
      </c>
      <c r="N104" s="11">
        <f>IF(G104="","",IF(L104&lt;N(I104),N(I104)-L104,IF(M104&gt;0,M104,"")))</f>
        <v/>
      </c>
      <c r="O104" s="17">
        <f>IF(G104="","",IF(L104&lt;N(I104),IF(J104="","",J104),IF(M104&gt;0,IF(K104="","",K104),"")))</f>
        <v/>
      </c>
      <c r="P104" s="18">
        <f>IF(B104="","",IF(G104="","Not booked",IF(M104&lt;=0,"Paid in full",IF(O104="",IF(L104&lt;N(I104),"Deposit due","Balance due"),IF(O104&lt;TODAY(),"Overdue",IF(L104&lt;N(I104),"Deposit due","Balance due"))))))</f>
        <v/>
      </c>
      <c r="Q104" s="14" t="n"/>
    </row>
    <row r="105">
      <c r="A105" s="14" t="n"/>
      <c r="B105" s="14" t="n"/>
      <c r="C105" s="14" t="n"/>
      <c r="D105" s="15" t="n"/>
      <c r="E105" s="15" t="n"/>
      <c r="F105" s="11">
        <f>IF(AND(D105="",E105=""),"",N(D105)+N(E105)*Setup!$B$6)</f>
        <v/>
      </c>
      <c r="G105" s="15" t="n"/>
      <c r="H105" s="11">
        <f>IF(G105&lt;&gt;"",G105,F105)</f>
        <v/>
      </c>
      <c r="I105" s="15" t="n"/>
      <c r="J105" s="16" t="n"/>
      <c r="K105" s="16" t="n"/>
      <c r="L105" s="11">
        <f>IF(B105="","",SUMIFS(Payments!$C$5:$C$304,Payments!$B$5:$B$304,B105))</f>
        <v/>
      </c>
      <c r="M105" s="11">
        <f>IF(G105="","",G105-L105)</f>
        <v/>
      </c>
      <c r="N105" s="11">
        <f>IF(G105="","",IF(L105&lt;N(I105),N(I105)-L105,IF(M105&gt;0,M105,"")))</f>
        <v/>
      </c>
      <c r="O105" s="17">
        <f>IF(G105="","",IF(L105&lt;N(I105),IF(J105="","",J105),IF(M105&gt;0,IF(K105="","",K105),"")))</f>
        <v/>
      </c>
      <c r="P105" s="18">
        <f>IF(B105="","",IF(G105="","Not booked",IF(M105&lt;=0,"Paid in full",IF(O105="",IF(L105&lt;N(I105),"Deposit due","Balance due"),IF(O105&lt;TODAY(),"Overdue",IF(L105&lt;N(I105),"Deposit due","Balance due"))))))</f>
        <v/>
      </c>
      <c r="Q105" s="14" t="n"/>
    </row>
    <row r="106">
      <c r="A106" s="14" t="n"/>
      <c r="B106" s="14" t="n"/>
      <c r="C106" s="14" t="n"/>
      <c r="D106" s="15" t="n"/>
      <c r="E106" s="15" t="n"/>
      <c r="F106" s="11">
        <f>IF(AND(D106="",E106=""),"",N(D106)+N(E106)*Setup!$B$6)</f>
        <v/>
      </c>
      <c r="G106" s="15" t="n"/>
      <c r="H106" s="11">
        <f>IF(G106&lt;&gt;"",G106,F106)</f>
        <v/>
      </c>
      <c r="I106" s="15" t="n"/>
      <c r="J106" s="16" t="n"/>
      <c r="K106" s="16" t="n"/>
      <c r="L106" s="11">
        <f>IF(B106="","",SUMIFS(Payments!$C$5:$C$304,Payments!$B$5:$B$304,B106))</f>
        <v/>
      </c>
      <c r="M106" s="11">
        <f>IF(G106="","",G106-L106)</f>
        <v/>
      </c>
      <c r="N106" s="11">
        <f>IF(G106="","",IF(L106&lt;N(I106),N(I106)-L106,IF(M106&gt;0,M106,"")))</f>
        <v/>
      </c>
      <c r="O106" s="17">
        <f>IF(G106="","",IF(L106&lt;N(I106),IF(J106="","",J106),IF(M106&gt;0,IF(K106="","",K106),"")))</f>
        <v/>
      </c>
      <c r="P106" s="18">
        <f>IF(B106="","",IF(G106="","Not booked",IF(M106&lt;=0,"Paid in full",IF(O106="",IF(L106&lt;N(I106),"Deposit due","Balance due"),IF(O106&lt;TODAY(),"Overdue",IF(L106&lt;N(I106),"Deposit due","Balance due"))))))</f>
        <v/>
      </c>
      <c r="Q106" s="14" t="n"/>
    </row>
    <row r="107">
      <c r="A107" s="14" t="n"/>
      <c r="B107" s="14" t="n"/>
      <c r="C107" s="14" t="n"/>
      <c r="D107" s="15" t="n"/>
      <c r="E107" s="15" t="n"/>
      <c r="F107" s="11">
        <f>IF(AND(D107="",E107=""),"",N(D107)+N(E107)*Setup!$B$6)</f>
        <v/>
      </c>
      <c r="G107" s="15" t="n"/>
      <c r="H107" s="11">
        <f>IF(G107&lt;&gt;"",G107,F107)</f>
        <v/>
      </c>
      <c r="I107" s="15" t="n"/>
      <c r="J107" s="16" t="n"/>
      <c r="K107" s="16" t="n"/>
      <c r="L107" s="11">
        <f>IF(B107="","",SUMIFS(Payments!$C$5:$C$304,Payments!$B$5:$B$304,B107))</f>
        <v/>
      </c>
      <c r="M107" s="11">
        <f>IF(G107="","",G107-L107)</f>
        <v/>
      </c>
      <c r="N107" s="11">
        <f>IF(G107="","",IF(L107&lt;N(I107),N(I107)-L107,IF(M107&gt;0,M107,"")))</f>
        <v/>
      </c>
      <c r="O107" s="17">
        <f>IF(G107="","",IF(L107&lt;N(I107),IF(J107="","",J107),IF(M107&gt;0,IF(K107="","",K107),"")))</f>
        <v/>
      </c>
      <c r="P107" s="18">
        <f>IF(B107="","",IF(G107="","Not booked",IF(M107&lt;=0,"Paid in full",IF(O107="",IF(L107&lt;N(I107),"Deposit due","Balance due"),IF(O107&lt;TODAY(),"Overdue",IF(L107&lt;N(I107),"Deposit due","Balance due"))))))</f>
        <v/>
      </c>
      <c r="Q107" s="14" t="n"/>
    </row>
    <row r="108">
      <c r="A108" s="14" t="n"/>
      <c r="B108" s="14" t="n"/>
      <c r="C108" s="14" t="n"/>
      <c r="D108" s="15" t="n"/>
      <c r="E108" s="15" t="n"/>
      <c r="F108" s="11">
        <f>IF(AND(D108="",E108=""),"",N(D108)+N(E108)*Setup!$B$6)</f>
        <v/>
      </c>
      <c r="G108" s="15" t="n"/>
      <c r="H108" s="11">
        <f>IF(G108&lt;&gt;"",G108,F108)</f>
        <v/>
      </c>
      <c r="I108" s="15" t="n"/>
      <c r="J108" s="16" t="n"/>
      <c r="K108" s="16" t="n"/>
      <c r="L108" s="11">
        <f>IF(B108="","",SUMIFS(Payments!$C$5:$C$304,Payments!$B$5:$B$304,B108))</f>
        <v/>
      </c>
      <c r="M108" s="11">
        <f>IF(G108="","",G108-L108)</f>
        <v/>
      </c>
      <c r="N108" s="11">
        <f>IF(G108="","",IF(L108&lt;N(I108),N(I108)-L108,IF(M108&gt;0,M108,"")))</f>
        <v/>
      </c>
      <c r="O108" s="17">
        <f>IF(G108="","",IF(L108&lt;N(I108),IF(J108="","",J108),IF(M108&gt;0,IF(K108="","",K108),"")))</f>
        <v/>
      </c>
      <c r="P108" s="18">
        <f>IF(B108="","",IF(G108="","Not booked",IF(M108&lt;=0,"Paid in full",IF(O108="",IF(L108&lt;N(I108),"Deposit due","Balance due"),IF(O108&lt;TODAY(),"Overdue",IF(L108&lt;N(I108),"Deposit due","Balance due"))))))</f>
        <v/>
      </c>
      <c r="Q108" s="14" t="n"/>
    </row>
    <row r="109">
      <c r="A109" s="14" t="n"/>
      <c r="B109" s="14" t="n"/>
      <c r="C109" s="14" t="n"/>
      <c r="D109" s="15" t="n"/>
      <c r="E109" s="15" t="n"/>
      <c r="F109" s="11">
        <f>IF(AND(D109="",E109=""),"",N(D109)+N(E109)*Setup!$B$6)</f>
        <v/>
      </c>
      <c r="G109" s="15" t="n"/>
      <c r="H109" s="11">
        <f>IF(G109&lt;&gt;"",G109,F109)</f>
        <v/>
      </c>
      <c r="I109" s="15" t="n"/>
      <c r="J109" s="16" t="n"/>
      <c r="K109" s="16" t="n"/>
      <c r="L109" s="11">
        <f>IF(B109="","",SUMIFS(Payments!$C$5:$C$304,Payments!$B$5:$B$304,B109))</f>
        <v/>
      </c>
      <c r="M109" s="11">
        <f>IF(G109="","",G109-L109)</f>
        <v/>
      </c>
      <c r="N109" s="11">
        <f>IF(G109="","",IF(L109&lt;N(I109),N(I109)-L109,IF(M109&gt;0,M109,"")))</f>
        <v/>
      </c>
      <c r="O109" s="17">
        <f>IF(G109="","",IF(L109&lt;N(I109),IF(J109="","",J109),IF(M109&gt;0,IF(K109="","",K109),"")))</f>
        <v/>
      </c>
      <c r="P109" s="18">
        <f>IF(B109="","",IF(G109="","Not booked",IF(M109&lt;=0,"Paid in full",IF(O109="",IF(L109&lt;N(I109),"Deposit due","Balance due"),IF(O109&lt;TODAY(),"Overdue",IF(L109&lt;N(I109),"Deposit due","Balance due"))))))</f>
        <v/>
      </c>
      <c r="Q109" s="14" t="n"/>
    </row>
    <row r="110">
      <c r="A110" s="14" t="n"/>
      <c r="B110" s="14" t="n"/>
      <c r="C110" s="14" t="n"/>
      <c r="D110" s="15" t="n"/>
      <c r="E110" s="15" t="n"/>
      <c r="F110" s="11">
        <f>IF(AND(D110="",E110=""),"",N(D110)+N(E110)*Setup!$B$6)</f>
        <v/>
      </c>
      <c r="G110" s="15" t="n"/>
      <c r="H110" s="11">
        <f>IF(G110&lt;&gt;"",G110,F110)</f>
        <v/>
      </c>
      <c r="I110" s="15" t="n"/>
      <c r="J110" s="16" t="n"/>
      <c r="K110" s="16" t="n"/>
      <c r="L110" s="11">
        <f>IF(B110="","",SUMIFS(Payments!$C$5:$C$304,Payments!$B$5:$B$304,B110))</f>
        <v/>
      </c>
      <c r="M110" s="11">
        <f>IF(G110="","",G110-L110)</f>
        <v/>
      </c>
      <c r="N110" s="11">
        <f>IF(G110="","",IF(L110&lt;N(I110),N(I110)-L110,IF(M110&gt;0,M110,"")))</f>
        <v/>
      </c>
      <c r="O110" s="17">
        <f>IF(G110="","",IF(L110&lt;N(I110),IF(J110="","",J110),IF(M110&gt;0,IF(K110="","",K110),"")))</f>
        <v/>
      </c>
      <c r="P110" s="18">
        <f>IF(B110="","",IF(G110="","Not booked",IF(M110&lt;=0,"Paid in full",IF(O110="",IF(L110&lt;N(I110),"Deposit due","Balance due"),IF(O110&lt;TODAY(),"Overdue",IF(L110&lt;N(I110),"Deposit due","Balance due"))))))</f>
        <v/>
      </c>
      <c r="Q110" s="14" t="n"/>
    </row>
    <row r="111">
      <c r="A111" s="14" t="n"/>
      <c r="B111" s="14" t="n"/>
      <c r="C111" s="14" t="n"/>
      <c r="D111" s="15" t="n"/>
      <c r="E111" s="15" t="n"/>
      <c r="F111" s="11">
        <f>IF(AND(D111="",E111=""),"",N(D111)+N(E111)*Setup!$B$6)</f>
        <v/>
      </c>
      <c r="G111" s="15" t="n"/>
      <c r="H111" s="11">
        <f>IF(G111&lt;&gt;"",G111,F111)</f>
        <v/>
      </c>
      <c r="I111" s="15" t="n"/>
      <c r="J111" s="16" t="n"/>
      <c r="K111" s="16" t="n"/>
      <c r="L111" s="11">
        <f>IF(B111="","",SUMIFS(Payments!$C$5:$C$304,Payments!$B$5:$B$304,B111))</f>
        <v/>
      </c>
      <c r="M111" s="11">
        <f>IF(G111="","",G111-L111)</f>
        <v/>
      </c>
      <c r="N111" s="11">
        <f>IF(G111="","",IF(L111&lt;N(I111),N(I111)-L111,IF(M111&gt;0,M111,"")))</f>
        <v/>
      </c>
      <c r="O111" s="17">
        <f>IF(G111="","",IF(L111&lt;N(I111),IF(J111="","",J111),IF(M111&gt;0,IF(K111="","",K111),"")))</f>
        <v/>
      </c>
      <c r="P111" s="18">
        <f>IF(B111="","",IF(G111="","Not booked",IF(M111&lt;=0,"Paid in full",IF(O111="",IF(L111&lt;N(I111),"Deposit due","Balance due"),IF(O111&lt;TODAY(),"Overdue",IF(L111&lt;N(I111),"Deposit due","Balance due"))))))</f>
        <v/>
      </c>
      <c r="Q111" s="14" t="n"/>
    </row>
    <row r="112">
      <c r="A112" s="14" t="n"/>
      <c r="B112" s="14" t="n"/>
      <c r="C112" s="14" t="n"/>
      <c r="D112" s="15" t="n"/>
      <c r="E112" s="15" t="n"/>
      <c r="F112" s="11">
        <f>IF(AND(D112="",E112=""),"",N(D112)+N(E112)*Setup!$B$6)</f>
        <v/>
      </c>
      <c r="G112" s="15" t="n"/>
      <c r="H112" s="11">
        <f>IF(G112&lt;&gt;"",G112,F112)</f>
        <v/>
      </c>
      <c r="I112" s="15" t="n"/>
      <c r="J112" s="16" t="n"/>
      <c r="K112" s="16" t="n"/>
      <c r="L112" s="11">
        <f>IF(B112="","",SUMIFS(Payments!$C$5:$C$304,Payments!$B$5:$B$304,B112))</f>
        <v/>
      </c>
      <c r="M112" s="11">
        <f>IF(G112="","",G112-L112)</f>
        <v/>
      </c>
      <c r="N112" s="11">
        <f>IF(G112="","",IF(L112&lt;N(I112),N(I112)-L112,IF(M112&gt;0,M112,"")))</f>
        <v/>
      </c>
      <c r="O112" s="17">
        <f>IF(G112="","",IF(L112&lt;N(I112),IF(J112="","",J112),IF(M112&gt;0,IF(K112="","",K112),"")))</f>
        <v/>
      </c>
      <c r="P112" s="18">
        <f>IF(B112="","",IF(G112="","Not booked",IF(M112&lt;=0,"Paid in full",IF(O112="",IF(L112&lt;N(I112),"Deposit due","Balance due"),IF(O112&lt;TODAY(),"Overdue",IF(L112&lt;N(I112),"Deposit due","Balance due"))))))</f>
        <v/>
      </c>
      <c r="Q112" s="14" t="n"/>
    </row>
    <row r="113">
      <c r="A113" s="14" t="n"/>
      <c r="B113" s="14" t="n"/>
      <c r="C113" s="14" t="n"/>
      <c r="D113" s="15" t="n"/>
      <c r="E113" s="15" t="n"/>
      <c r="F113" s="11">
        <f>IF(AND(D113="",E113=""),"",N(D113)+N(E113)*Setup!$B$6)</f>
        <v/>
      </c>
      <c r="G113" s="15" t="n"/>
      <c r="H113" s="11">
        <f>IF(G113&lt;&gt;"",G113,F113)</f>
        <v/>
      </c>
      <c r="I113" s="15" t="n"/>
      <c r="J113" s="16" t="n"/>
      <c r="K113" s="16" t="n"/>
      <c r="L113" s="11">
        <f>IF(B113="","",SUMIFS(Payments!$C$5:$C$304,Payments!$B$5:$B$304,B113))</f>
        <v/>
      </c>
      <c r="M113" s="11">
        <f>IF(G113="","",G113-L113)</f>
        <v/>
      </c>
      <c r="N113" s="11">
        <f>IF(G113="","",IF(L113&lt;N(I113),N(I113)-L113,IF(M113&gt;0,M113,"")))</f>
        <v/>
      </c>
      <c r="O113" s="17">
        <f>IF(G113="","",IF(L113&lt;N(I113),IF(J113="","",J113),IF(M113&gt;0,IF(K113="","",K113),"")))</f>
        <v/>
      </c>
      <c r="P113" s="18">
        <f>IF(B113="","",IF(G113="","Not booked",IF(M113&lt;=0,"Paid in full",IF(O113="",IF(L113&lt;N(I113),"Deposit due","Balance due"),IF(O113&lt;TODAY(),"Overdue",IF(L113&lt;N(I113),"Deposit due","Balance due"))))))</f>
        <v/>
      </c>
      <c r="Q113" s="14" t="n"/>
    </row>
    <row r="114">
      <c r="A114" s="14" t="n"/>
      <c r="B114" s="14" t="n"/>
      <c r="C114" s="14" t="n"/>
      <c r="D114" s="15" t="n"/>
      <c r="E114" s="15" t="n"/>
      <c r="F114" s="11">
        <f>IF(AND(D114="",E114=""),"",N(D114)+N(E114)*Setup!$B$6)</f>
        <v/>
      </c>
      <c r="G114" s="15" t="n"/>
      <c r="H114" s="11">
        <f>IF(G114&lt;&gt;"",G114,F114)</f>
        <v/>
      </c>
      <c r="I114" s="15" t="n"/>
      <c r="J114" s="16" t="n"/>
      <c r="K114" s="16" t="n"/>
      <c r="L114" s="11">
        <f>IF(B114="","",SUMIFS(Payments!$C$5:$C$304,Payments!$B$5:$B$304,B114))</f>
        <v/>
      </c>
      <c r="M114" s="11">
        <f>IF(G114="","",G114-L114)</f>
        <v/>
      </c>
      <c r="N114" s="11">
        <f>IF(G114="","",IF(L114&lt;N(I114),N(I114)-L114,IF(M114&gt;0,M114,"")))</f>
        <v/>
      </c>
      <c r="O114" s="17">
        <f>IF(G114="","",IF(L114&lt;N(I114),IF(J114="","",J114),IF(M114&gt;0,IF(K114="","",K114),"")))</f>
        <v/>
      </c>
      <c r="P114" s="18">
        <f>IF(B114="","",IF(G114="","Not booked",IF(M114&lt;=0,"Paid in full",IF(O114="",IF(L114&lt;N(I114),"Deposit due","Balance due"),IF(O114&lt;TODAY(),"Overdue",IF(L114&lt;N(I114),"Deposit due","Balance due"))))))</f>
        <v/>
      </c>
      <c r="Q114" s="14" t="n"/>
    </row>
    <row r="115">
      <c r="A115" s="14" t="n"/>
      <c r="B115" s="14" t="n"/>
      <c r="C115" s="14" t="n"/>
      <c r="D115" s="15" t="n"/>
      <c r="E115" s="15" t="n"/>
      <c r="F115" s="11">
        <f>IF(AND(D115="",E115=""),"",N(D115)+N(E115)*Setup!$B$6)</f>
        <v/>
      </c>
      <c r="G115" s="15" t="n"/>
      <c r="H115" s="11">
        <f>IF(G115&lt;&gt;"",G115,F115)</f>
        <v/>
      </c>
      <c r="I115" s="15" t="n"/>
      <c r="J115" s="16" t="n"/>
      <c r="K115" s="16" t="n"/>
      <c r="L115" s="11">
        <f>IF(B115="","",SUMIFS(Payments!$C$5:$C$304,Payments!$B$5:$B$304,B115))</f>
        <v/>
      </c>
      <c r="M115" s="11">
        <f>IF(G115="","",G115-L115)</f>
        <v/>
      </c>
      <c r="N115" s="11">
        <f>IF(G115="","",IF(L115&lt;N(I115),N(I115)-L115,IF(M115&gt;0,M115,"")))</f>
        <v/>
      </c>
      <c r="O115" s="17">
        <f>IF(G115="","",IF(L115&lt;N(I115),IF(J115="","",J115),IF(M115&gt;0,IF(K115="","",K115),"")))</f>
        <v/>
      </c>
      <c r="P115" s="18">
        <f>IF(B115="","",IF(G115="","Not booked",IF(M115&lt;=0,"Paid in full",IF(O115="",IF(L115&lt;N(I115),"Deposit due","Balance due"),IF(O115&lt;TODAY(),"Overdue",IF(L115&lt;N(I115),"Deposit due","Balance due"))))))</f>
        <v/>
      </c>
      <c r="Q115" s="14" t="n"/>
    </row>
    <row r="116">
      <c r="A116" s="14" t="n"/>
      <c r="B116" s="14" t="n"/>
      <c r="C116" s="14" t="n"/>
      <c r="D116" s="15" t="n"/>
      <c r="E116" s="15" t="n"/>
      <c r="F116" s="11">
        <f>IF(AND(D116="",E116=""),"",N(D116)+N(E116)*Setup!$B$6)</f>
        <v/>
      </c>
      <c r="G116" s="15" t="n"/>
      <c r="H116" s="11">
        <f>IF(G116&lt;&gt;"",G116,F116)</f>
        <v/>
      </c>
      <c r="I116" s="15" t="n"/>
      <c r="J116" s="16" t="n"/>
      <c r="K116" s="16" t="n"/>
      <c r="L116" s="11">
        <f>IF(B116="","",SUMIFS(Payments!$C$5:$C$304,Payments!$B$5:$B$304,B116))</f>
        <v/>
      </c>
      <c r="M116" s="11">
        <f>IF(G116="","",G116-L116)</f>
        <v/>
      </c>
      <c r="N116" s="11">
        <f>IF(G116="","",IF(L116&lt;N(I116),N(I116)-L116,IF(M116&gt;0,M116,"")))</f>
        <v/>
      </c>
      <c r="O116" s="17">
        <f>IF(G116="","",IF(L116&lt;N(I116),IF(J116="","",J116),IF(M116&gt;0,IF(K116="","",K116),"")))</f>
        <v/>
      </c>
      <c r="P116" s="18">
        <f>IF(B116="","",IF(G116="","Not booked",IF(M116&lt;=0,"Paid in full",IF(O116="",IF(L116&lt;N(I116),"Deposit due","Balance due"),IF(O116&lt;TODAY(),"Overdue",IF(L116&lt;N(I116),"Deposit due","Balance due"))))))</f>
        <v/>
      </c>
      <c r="Q116" s="14" t="n"/>
    </row>
    <row r="117">
      <c r="A117" s="14" t="n"/>
      <c r="B117" s="14" t="n"/>
      <c r="C117" s="14" t="n"/>
      <c r="D117" s="15" t="n"/>
      <c r="E117" s="15" t="n"/>
      <c r="F117" s="11">
        <f>IF(AND(D117="",E117=""),"",N(D117)+N(E117)*Setup!$B$6)</f>
        <v/>
      </c>
      <c r="G117" s="15" t="n"/>
      <c r="H117" s="11">
        <f>IF(G117&lt;&gt;"",G117,F117)</f>
        <v/>
      </c>
      <c r="I117" s="15" t="n"/>
      <c r="J117" s="16" t="n"/>
      <c r="K117" s="16" t="n"/>
      <c r="L117" s="11">
        <f>IF(B117="","",SUMIFS(Payments!$C$5:$C$304,Payments!$B$5:$B$304,B117))</f>
        <v/>
      </c>
      <c r="M117" s="11">
        <f>IF(G117="","",G117-L117)</f>
        <v/>
      </c>
      <c r="N117" s="11">
        <f>IF(G117="","",IF(L117&lt;N(I117),N(I117)-L117,IF(M117&gt;0,M117,"")))</f>
        <v/>
      </c>
      <c r="O117" s="17">
        <f>IF(G117="","",IF(L117&lt;N(I117),IF(J117="","",J117),IF(M117&gt;0,IF(K117="","",K117),"")))</f>
        <v/>
      </c>
      <c r="P117" s="18">
        <f>IF(B117="","",IF(G117="","Not booked",IF(M117&lt;=0,"Paid in full",IF(O117="",IF(L117&lt;N(I117),"Deposit due","Balance due"),IF(O117&lt;TODAY(),"Overdue",IF(L117&lt;N(I117),"Deposit due","Balance due"))))))</f>
        <v/>
      </c>
      <c r="Q117" s="14" t="n"/>
    </row>
    <row r="118">
      <c r="A118" s="14" t="n"/>
      <c r="B118" s="14" t="n"/>
      <c r="C118" s="14" t="n"/>
      <c r="D118" s="15" t="n"/>
      <c r="E118" s="15" t="n"/>
      <c r="F118" s="11">
        <f>IF(AND(D118="",E118=""),"",N(D118)+N(E118)*Setup!$B$6)</f>
        <v/>
      </c>
      <c r="G118" s="15" t="n"/>
      <c r="H118" s="11">
        <f>IF(G118&lt;&gt;"",G118,F118)</f>
        <v/>
      </c>
      <c r="I118" s="15" t="n"/>
      <c r="J118" s="16" t="n"/>
      <c r="K118" s="16" t="n"/>
      <c r="L118" s="11">
        <f>IF(B118="","",SUMIFS(Payments!$C$5:$C$304,Payments!$B$5:$B$304,B118))</f>
        <v/>
      </c>
      <c r="M118" s="11">
        <f>IF(G118="","",G118-L118)</f>
        <v/>
      </c>
      <c r="N118" s="11">
        <f>IF(G118="","",IF(L118&lt;N(I118),N(I118)-L118,IF(M118&gt;0,M118,"")))</f>
        <v/>
      </c>
      <c r="O118" s="17">
        <f>IF(G118="","",IF(L118&lt;N(I118),IF(J118="","",J118),IF(M118&gt;0,IF(K118="","",K118),"")))</f>
        <v/>
      </c>
      <c r="P118" s="18">
        <f>IF(B118="","",IF(G118="","Not booked",IF(M118&lt;=0,"Paid in full",IF(O118="",IF(L118&lt;N(I118),"Deposit due","Balance due"),IF(O118&lt;TODAY(),"Overdue",IF(L118&lt;N(I118),"Deposit due","Balance due"))))))</f>
        <v/>
      </c>
      <c r="Q118" s="14" t="n"/>
    </row>
    <row r="119">
      <c r="A119" s="14" t="n"/>
      <c r="B119" s="14" t="n"/>
      <c r="C119" s="14" t="n"/>
      <c r="D119" s="15" t="n"/>
      <c r="E119" s="15" t="n"/>
      <c r="F119" s="11">
        <f>IF(AND(D119="",E119=""),"",N(D119)+N(E119)*Setup!$B$6)</f>
        <v/>
      </c>
      <c r="G119" s="15" t="n"/>
      <c r="H119" s="11">
        <f>IF(G119&lt;&gt;"",G119,F119)</f>
        <v/>
      </c>
      <c r="I119" s="15" t="n"/>
      <c r="J119" s="16" t="n"/>
      <c r="K119" s="16" t="n"/>
      <c r="L119" s="11">
        <f>IF(B119="","",SUMIFS(Payments!$C$5:$C$304,Payments!$B$5:$B$304,B119))</f>
        <v/>
      </c>
      <c r="M119" s="11">
        <f>IF(G119="","",G119-L119)</f>
        <v/>
      </c>
      <c r="N119" s="11">
        <f>IF(G119="","",IF(L119&lt;N(I119),N(I119)-L119,IF(M119&gt;0,M119,"")))</f>
        <v/>
      </c>
      <c r="O119" s="17">
        <f>IF(G119="","",IF(L119&lt;N(I119),IF(J119="","",J119),IF(M119&gt;0,IF(K119="","",K119),"")))</f>
        <v/>
      </c>
      <c r="P119" s="18">
        <f>IF(B119="","",IF(G119="","Not booked",IF(M119&lt;=0,"Paid in full",IF(O119="",IF(L119&lt;N(I119),"Deposit due","Balance due"),IF(O119&lt;TODAY(),"Overdue",IF(L119&lt;N(I119),"Deposit due","Balance due"))))))</f>
        <v/>
      </c>
      <c r="Q119" s="14" t="n"/>
    </row>
    <row r="120">
      <c r="A120" s="14" t="n"/>
      <c r="B120" s="14" t="n"/>
      <c r="C120" s="14" t="n"/>
      <c r="D120" s="15" t="n"/>
      <c r="E120" s="15" t="n"/>
      <c r="F120" s="11">
        <f>IF(AND(D120="",E120=""),"",N(D120)+N(E120)*Setup!$B$6)</f>
        <v/>
      </c>
      <c r="G120" s="15" t="n"/>
      <c r="H120" s="11">
        <f>IF(G120&lt;&gt;"",G120,F120)</f>
        <v/>
      </c>
      <c r="I120" s="15" t="n"/>
      <c r="J120" s="16" t="n"/>
      <c r="K120" s="16" t="n"/>
      <c r="L120" s="11">
        <f>IF(B120="","",SUMIFS(Payments!$C$5:$C$304,Payments!$B$5:$B$304,B120))</f>
        <v/>
      </c>
      <c r="M120" s="11">
        <f>IF(G120="","",G120-L120)</f>
        <v/>
      </c>
      <c r="N120" s="11">
        <f>IF(G120="","",IF(L120&lt;N(I120),N(I120)-L120,IF(M120&gt;0,M120,"")))</f>
        <v/>
      </c>
      <c r="O120" s="17">
        <f>IF(G120="","",IF(L120&lt;N(I120),IF(J120="","",J120),IF(M120&gt;0,IF(K120="","",K120),"")))</f>
        <v/>
      </c>
      <c r="P120" s="18">
        <f>IF(B120="","",IF(G120="","Not booked",IF(M120&lt;=0,"Paid in full",IF(O120="",IF(L120&lt;N(I120),"Deposit due","Balance due"),IF(O120&lt;TODAY(),"Overdue",IF(L120&lt;N(I120),"Deposit due","Balance due"))))))</f>
        <v/>
      </c>
      <c r="Q120" s="14" t="n"/>
    </row>
    <row r="121">
      <c r="A121" s="14" t="n"/>
      <c r="B121" s="14" t="n"/>
      <c r="C121" s="14" t="n"/>
      <c r="D121" s="15" t="n"/>
      <c r="E121" s="15" t="n"/>
      <c r="F121" s="11">
        <f>IF(AND(D121="",E121=""),"",N(D121)+N(E121)*Setup!$B$6)</f>
        <v/>
      </c>
      <c r="G121" s="15" t="n"/>
      <c r="H121" s="11">
        <f>IF(G121&lt;&gt;"",G121,F121)</f>
        <v/>
      </c>
      <c r="I121" s="15" t="n"/>
      <c r="J121" s="16" t="n"/>
      <c r="K121" s="16" t="n"/>
      <c r="L121" s="11">
        <f>IF(B121="","",SUMIFS(Payments!$C$5:$C$304,Payments!$B$5:$B$304,B121))</f>
        <v/>
      </c>
      <c r="M121" s="11">
        <f>IF(G121="","",G121-L121)</f>
        <v/>
      </c>
      <c r="N121" s="11">
        <f>IF(G121="","",IF(L121&lt;N(I121),N(I121)-L121,IF(M121&gt;0,M121,"")))</f>
        <v/>
      </c>
      <c r="O121" s="17">
        <f>IF(G121="","",IF(L121&lt;N(I121),IF(J121="","",J121),IF(M121&gt;0,IF(K121="","",K121),"")))</f>
        <v/>
      </c>
      <c r="P121" s="18">
        <f>IF(B121="","",IF(G121="","Not booked",IF(M121&lt;=0,"Paid in full",IF(O121="",IF(L121&lt;N(I121),"Deposit due","Balance due"),IF(O121&lt;TODAY(),"Overdue",IF(L121&lt;N(I121),"Deposit due","Balance due"))))))</f>
        <v/>
      </c>
      <c r="Q121" s="14" t="n"/>
    </row>
    <row r="122">
      <c r="A122" s="14" t="n"/>
      <c r="B122" s="14" t="n"/>
      <c r="C122" s="14" t="n"/>
      <c r="D122" s="15" t="n"/>
      <c r="E122" s="15" t="n"/>
      <c r="F122" s="11">
        <f>IF(AND(D122="",E122=""),"",N(D122)+N(E122)*Setup!$B$6)</f>
        <v/>
      </c>
      <c r="G122" s="15" t="n"/>
      <c r="H122" s="11">
        <f>IF(G122&lt;&gt;"",G122,F122)</f>
        <v/>
      </c>
      <c r="I122" s="15" t="n"/>
      <c r="J122" s="16" t="n"/>
      <c r="K122" s="16" t="n"/>
      <c r="L122" s="11">
        <f>IF(B122="","",SUMIFS(Payments!$C$5:$C$304,Payments!$B$5:$B$304,B122))</f>
        <v/>
      </c>
      <c r="M122" s="11">
        <f>IF(G122="","",G122-L122)</f>
        <v/>
      </c>
      <c r="N122" s="11">
        <f>IF(G122="","",IF(L122&lt;N(I122),N(I122)-L122,IF(M122&gt;0,M122,"")))</f>
        <v/>
      </c>
      <c r="O122" s="17">
        <f>IF(G122="","",IF(L122&lt;N(I122),IF(J122="","",J122),IF(M122&gt;0,IF(K122="","",K122),"")))</f>
        <v/>
      </c>
      <c r="P122" s="18">
        <f>IF(B122="","",IF(G122="","Not booked",IF(M122&lt;=0,"Paid in full",IF(O122="",IF(L122&lt;N(I122),"Deposit due","Balance due"),IF(O122&lt;TODAY(),"Overdue",IF(L122&lt;N(I122),"Deposit due","Balance due"))))))</f>
        <v/>
      </c>
      <c r="Q122" s="14" t="n"/>
    </row>
    <row r="123">
      <c r="A123" s="14" t="n"/>
      <c r="B123" s="14" t="n"/>
      <c r="C123" s="14" t="n"/>
      <c r="D123" s="15" t="n"/>
      <c r="E123" s="15" t="n"/>
      <c r="F123" s="11">
        <f>IF(AND(D123="",E123=""),"",N(D123)+N(E123)*Setup!$B$6)</f>
        <v/>
      </c>
      <c r="G123" s="15" t="n"/>
      <c r="H123" s="11">
        <f>IF(G123&lt;&gt;"",G123,F123)</f>
        <v/>
      </c>
      <c r="I123" s="15" t="n"/>
      <c r="J123" s="16" t="n"/>
      <c r="K123" s="16" t="n"/>
      <c r="L123" s="11">
        <f>IF(B123="","",SUMIFS(Payments!$C$5:$C$304,Payments!$B$5:$B$304,B123))</f>
        <v/>
      </c>
      <c r="M123" s="11">
        <f>IF(G123="","",G123-L123)</f>
        <v/>
      </c>
      <c r="N123" s="11">
        <f>IF(G123="","",IF(L123&lt;N(I123),N(I123)-L123,IF(M123&gt;0,M123,"")))</f>
        <v/>
      </c>
      <c r="O123" s="17">
        <f>IF(G123="","",IF(L123&lt;N(I123),IF(J123="","",J123),IF(M123&gt;0,IF(K123="","",K123),"")))</f>
        <v/>
      </c>
      <c r="P123" s="18">
        <f>IF(B123="","",IF(G123="","Not booked",IF(M123&lt;=0,"Paid in full",IF(O123="",IF(L123&lt;N(I123),"Deposit due","Balance due"),IF(O123&lt;TODAY(),"Overdue",IF(L123&lt;N(I123),"Deposit due","Balance due"))))))</f>
        <v/>
      </c>
      <c r="Q123" s="14" t="n"/>
    </row>
    <row r="124">
      <c r="A124" s="14" t="n"/>
      <c r="B124" s="14" t="n"/>
      <c r="C124" s="14" t="n"/>
      <c r="D124" s="15" t="n"/>
      <c r="E124" s="15" t="n"/>
      <c r="F124" s="11">
        <f>IF(AND(D124="",E124=""),"",N(D124)+N(E124)*Setup!$B$6)</f>
        <v/>
      </c>
      <c r="G124" s="15" t="n"/>
      <c r="H124" s="11">
        <f>IF(G124&lt;&gt;"",G124,F124)</f>
        <v/>
      </c>
      <c r="I124" s="15" t="n"/>
      <c r="J124" s="16" t="n"/>
      <c r="K124" s="16" t="n"/>
      <c r="L124" s="11">
        <f>IF(B124="","",SUMIFS(Payments!$C$5:$C$304,Payments!$B$5:$B$304,B124))</f>
        <v/>
      </c>
      <c r="M124" s="11">
        <f>IF(G124="","",G124-L124)</f>
        <v/>
      </c>
      <c r="N124" s="11">
        <f>IF(G124="","",IF(L124&lt;N(I124),N(I124)-L124,IF(M124&gt;0,M124,"")))</f>
        <v/>
      </c>
      <c r="O124" s="17">
        <f>IF(G124="","",IF(L124&lt;N(I124),IF(J124="","",J124),IF(M124&gt;0,IF(K124="","",K124),"")))</f>
        <v/>
      </c>
      <c r="P124" s="18">
        <f>IF(B124="","",IF(G124="","Not booked",IF(M124&lt;=0,"Paid in full",IF(O124="",IF(L124&lt;N(I124),"Deposit due","Balance due"),IF(O124&lt;TODAY(),"Overdue",IF(L124&lt;N(I124),"Deposit due","Balance due"))))))</f>
        <v/>
      </c>
      <c r="Q124" s="14" t="n"/>
    </row>
  </sheetData>
  <autoFilter ref="A4:Q124"/>
  <conditionalFormatting sqref="P5:P124">
    <cfRule type="expression" priority="1" dxfId="2">
      <formula>P5="Overdue"</formula>
    </cfRule>
    <cfRule type="expression" priority="2" dxfId="3">
      <formula>P5="Paid in full"</formula>
    </cfRule>
  </conditionalFormatting>
  <conditionalFormatting sqref="O5:O124">
    <cfRule type="expression" priority="3" dxfId="4">
      <formula>AND(ISNUMBER(O5),O5&gt;=TODAY(),O5&lt;=TODAY()+30)</formula>
    </cfRule>
  </conditionalFormatting>
  <dataValidations count="1">
    <dataValidation sqref="A5:A124" showDropDown="0" showInputMessage="0" showErrorMessage="0" allowBlank="1" type="list">
      <formula1>Budget!$A$5:$A$16</formula1>
    </dataValidation>
  </dataValidations>
  <pageMargins left="0.75" right="0.75" top="1" bottom="1" header="0.5" footer="0.5"/>
  <pageSetup orientation="landscape" fitToHeight="0" fitToWidth="1"/>
  <headerFooter>
    <oddHeader/>
    <oddFooter>&amp;CBow Ties &amp;&amp; Bliss · bowtiesandbliss.com/wedding-budget-spreadsheet/ · free for personal use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2" customWidth="1" min="3" max="3"/>
    <col width="16" customWidth="1" min="4" max="4"/>
    <col width="14" customWidth="1" min="5" max="5"/>
    <col width="34" customWidth="1" min="6" max="6"/>
  </cols>
  <sheetData>
    <row r="1">
      <c r="A1" s="1" t="inlineStr">
        <is>
          <t>Payments log</t>
        </is>
      </c>
    </row>
    <row r="2">
      <c r="A2" s="2" t="inlineStr">
        <is>
          <t>One row per payment. Pick the item from the list so Items can add it up.</t>
        </is>
      </c>
    </row>
    <row r="3">
      <c r="A3" s="3" t="inlineStr">
        <is>
          <t>Bow Ties &amp; Bliss · bowtiesandbliss.com/wedding-budget-spreadsheet/ · free for personal use</t>
        </is>
      </c>
    </row>
    <row r="4" ht="32" customHeight="1">
      <c r="A4" s="9" t="inlineStr">
        <is>
          <t>Date</t>
        </is>
      </c>
      <c r="B4" s="9" t="inlineStr">
        <is>
          <t>Item</t>
        </is>
      </c>
      <c r="C4" s="9" t="inlineStr">
        <is>
          <t>Amount</t>
        </is>
      </c>
      <c r="D4" s="9" t="inlineStr">
        <is>
          <t>Paid by</t>
        </is>
      </c>
      <c r="E4" s="9" t="inlineStr">
        <is>
          <t>Method</t>
        </is>
      </c>
      <c r="F4" s="9" t="inlineStr">
        <is>
          <t>Note</t>
        </is>
      </c>
    </row>
    <row r="5">
      <c r="A5" s="16" t="n"/>
      <c r="B5" s="19" t="n"/>
      <c r="C5" s="15" t="n"/>
      <c r="D5" s="14" t="n"/>
      <c r="E5" s="14" t="n"/>
      <c r="F5" s="14" t="n"/>
    </row>
    <row r="6">
      <c r="A6" s="16" t="n"/>
      <c r="B6" s="19" t="n"/>
      <c r="C6" s="15" t="n"/>
      <c r="D6" s="14" t="n"/>
      <c r="E6" s="14" t="n"/>
      <c r="F6" s="14" t="n"/>
    </row>
    <row r="7">
      <c r="A7" s="16" t="n"/>
      <c r="B7" s="19" t="n"/>
      <c r="C7" s="15" t="n"/>
      <c r="D7" s="14" t="n"/>
      <c r="E7" s="14" t="n"/>
      <c r="F7" s="14" t="n"/>
    </row>
    <row r="8">
      <c r="A8" s="16" t="n"/>
      <c r="B8" s="19" t="n"/>
      <c r="C8" s="15" t="n"/>
      <c r="D8" s="14" t="n"/>
      <c r="E8" s="14" t="n"/>
      <c r="F8" s="14" t="n"/>
    </row>
    <row r="9">
      <c r="A9" s="16" t="n"/>
      <c r="B9" s="19" t="n"/>
      <c r="C9" s="15" t="n"/>
      <c r="D9" s="14" t="n"/>
      <c r="E9" s="14" t="n"/>
      <c r="F9" s="14" t="n"/>
    </row>
    <row r="10">
      <c r="A10" s="16" t="n"/>
      <c r="B10" s="19" t="n"/>
      <c r="C10" s="15" t="n"/>
      <c r="D10" s="14" t="n"/>
      <c r="E10" s="14" t="n"/>
      <c r="F10" s="14" t="n"/>
    </row>
    <row r="11">
      <c r="A11" s="16" t="n"/>
      <c r="B11" s="19" t="n"/>
      <c r="C11" s="15" t="n"/>
      <c r="D11" s="14" t="n"/>
      <c r="E11" s="14" t="n"/>
      <c r="F11" s="14" t="n"/>
    </row>
    <row r="12">
      <c r="A12" s="16" t="n"/>
      <c r="B12" s="19" t="n"/>
      <c r="C12" s="15" t="n"/>
      <c r="D12" s="14" t="n"/>
      <c r="E12" s="14" t="n"/>
      <c r="F12" s="14" t="n"/>
    </row>
    <row r="13">
      <c r="A13" s="16" t="n"/>
      <c r="B13" s="19" t="n"/>
      <c r="C13" s="15" t="n"/>
      <c r="D13" s="14" t="n"/>
      <c r="E13" s="14" t="n"/>
      <c r="F13" s="14" t="n"/>
    </row>
    <row r="14">
      <c r="A14" s="16" t="n"/>
      <c r="B14" s="19" t="n"/>
      <c r="C14" s="15" t="n"/>
      <c r="D14" s="14" t="n"/>
      <c r="E14" s="14" t="n"/>
      <c r="F14" s="14" t="n"/>
    </row>
    <row r="15">
      <c r="A15" s="16" t="n"/>
      <c r="B15" s="19" t="n"/>
      <c r="C15" s="15" t="n"/>
      <c r="D15" s="14" t="n"/>
      <c r="E15" s="14" t="n"/>
      <c r="F15" s="14" t="n"/>
    </row>
    <row r="16">
      <c r="A16" s="16" t="n"/>
      <c r="B16" s="19" t="n"/>
      <c r="C16" s="15" t="n"/>
      <c r="D16" s="14" t="n"/>
      <c r="E16" s="14" t="n"/>
      <c r="F16" s="14" t="n"/>
    </row>
    <row r="17">
      <c r="A17" s="16" t="n"/>
      <c r="B17" s="19" t="n"/>
      <c r="C17" s="15" t="n"/>
      <c r="D17" s="14" t="n"/>
      <c r="E17" s="14" t="n"/>
      <c r="F17" s="14" t="n"/>
    </row>
    <row r="18">
      <c r="A18" s="16" t="n"/>
      <c r="B18" s="19" t="n"/>
      <c r="C18" s="15" t="n"/>
      <c r="D18" s="14" t="n"/>
      <c r="E18" s="14" t="n"/>
      <c r="F18" s="14" t="n"/>
    </row>
    <row r="19">
      <c r="A19" s="16" t="n"/>
      <c r="B19" s="19" t="n"/>
      <c r="C19" s="15" t="n"/>
      <c r="D19" s="14" t="n"/>
      <c r="E19" s="14" t="n"/>
      <c r="F19" s="14" t="n"/>
    </row>
    <row r="20">
      <c r="A20" s="16" t="n"/>
      <c r="B20" s="19" t="n"/>
      <c r="C20" s="15" t="n"/>
      <c r="D20" s="14" t="n"/>
      <c r="E20" s="14" t="n"/>
      <c r="F20" s="14" t="n"/>
    </row>
    <row r="21">
      <c r="A21" s="16" t="n"/>
      <c r="B21" s="19" t="n"/>
      <c r="C21" s="15" t="n"/>
      <c r="D21" s="14" t="n"/>
      <c r="E21" s="14" t="n"/>
      <c r="F21" s="14" t="n"/>
    </row>
    <row r="22">
      <c r="A22" s="16" t="n"/>
      <c r="B22" s="19" t="n"/>
      <c r="C22" s="15" t="n"/>
      <c r="D22" s="14" t="n"/>
      <c r="E22" s="14" t="n"/>
      <c r="F22" s="14" t="n"/>
    </row>
    <row r="23">
      <c r="A23" s="16" t="n"/>
      <c r="B23" s="19" t="n"/>
      <c r="C23" s="15" t="n"/>
      <c r="D23" s="14" t="n"/>
      <c r="E23" s="14" t="n"/>
      <c r="F23" s="14" t="n"/>
    </row>
    <row r="24">
      <c r="A24" s="16" t="n"/>
      <c r="B24" s="19" t="n"/>
      <c r="C24" s="15" t="n"/>
      <c r="D24" s="14" t="n"/>
      <c r="E24" s="14" t="n"/>
      <c r="F24" s="14" t="n"/>
    </row>
    <row r="25">
      <c r="A25" s="16" t="n"/>
      <c r="B25" s="19" t="n"/>
      <c r="C25" s="15" t="n"/>
      <c r="D25" s="14" t="n"/>
      <c r="E25" s="14" t="n"/>
      <c r="F25" s="14" t="n"/>
    </row>
    <row r="26">
      <c r="A26" s="16" t="n"/>
      <c r="B26" s="19" t="n"/>
      <c r="C26" s="15" t="n"/>
      <c r="D26" s="14" t="n"/>
      <c r="E26" s="14" t="n"/>
      <c r="F26" s="14" t="n"/>
    </row>
    <row r="27">
      <c r="A27" s="16" t="n"/>
      <c r="B27" s="19" t="n"/>
      <c r="C27" s="15" t="n"/>
      <c r="D27" s="14" t="n"/>
      <c r="E27" s="14" t="n"/>
      <c r="F27" s="14" t="n"/>
    </row>
    <row r="28">
      <c r="A28" s="16" t="n"/>
      <c r="B28" s="19" t="n"/>
      <c r="C28" s="15" t="n"/>
      <c r="D28" s="14" t="n"/>
      <c r="E28" s="14" t="n"/>
      <c r="F28" s="14" t="n"/>
    </row>
    <row r="29">
      <c r="A29" s="16" t="n"/>
      <c r="B29" s="19" t="n"/>
      <c r="C29" s="15" t="n"/>
      <c r="D29" s="14" t="n"/>
      <c r="E29" s="14" t="n"/>
      <c r="F29" s="14" t="n"/>
    </row>
    <row r="30">
      <c r="A30" s="16" t="n"/>
      <c r="B30" s="19" t="n"/>
      <c r="C30" s="15" t="n"/>
      <c r="D30" s="14" t="n"/>
      <c r="E30" s="14" t="n"/>
      <c r="F30" s="14" t="n"/>
    </row>
    <row r="31">
      <c r="A31" s="16" t="n"/>
      <c r="B31" s="19" t="n"/>
      <c r="C31" s="15" t="n"/>
      <c r="D31" s="14" t="n"/>
      <c r="E31" s="14" t="n"/>
      <c r="F31" s="14" t="n"/>
    </row>
    <row r="32">
      <c r="A32" s="16" t="n"/>
      <c r="B32" s="19" t="n"/>
      <c r="C32" s="15" t="n"/>
      <c r="D32" s="14" t="n"/>
      <c r="E32" s="14" t="n"/>
      <c r="F32" s="14" t="n"/>
    </row>
    <row r="33">
      <c r="A33" s="16" t="n"/>
      <c r="B33" s="19" t="n"/>
      <c r="C33" s="15" t="n"/>
      <c r="D33" s="14" t="n"/>
      <c r="E33" s="14" t="n"/>
      <c r="F33" s="14" t="n"/>
    </row>
    <row r="34">
      <c r="A34" s="16" t="n"/>
      <c r="B34" s="19" t="n"/>
      <c r="C34" s="15" t="n"/>
      <c r="D34" s="14" t="n"/>
      <c r="E34" s="14" t="n"/>
      <c r="F34" s="14" t="n"/>
    </row>
    <row r="35">
      <c r="A35" s="16" t="n"/>
      <c r="B35" s="19" t="n"/>
      <c r="C35" s="15" t="n"/>
      <c r="D35" s="14" t="n"/>
      <c r="E35" s="14" t="n"/>
      <c r="F35" s="14" t="n"/>
    </row>
    <row r="36">
      <c r="A36" s="16" t="n"/>
      <c r="B36" s="19" t="n"/>
      <c r="C36" s="15" t="n"/>
      <c r="D36" s="14" t="n"/>
      <c r="E36" s="14" t="n"/>
      <c r="F36" s="14" t="n"/>
    </row>
    <row r="37">
      <c r="A37" s="16" t="n"/>
      <c r="B37" s="19" t="n"/>
      <c r="C37" s="15" t="n"/>
      <c r="D37" s="14" t="n"/>
      <c r="E37" s="14" t="n"/>
      <c r="F37" s="14" t="n"/>
    </row>
    <row r="38">
      <c r="A38" s="16" t="n"/>
      <c r="B38" s="19" t="n"/>
      <c r="C38" s="15" t="n"/>
      <c r="D38" s="14" t="n"/>
      <c r="E38" s="14" t="n"/>
      <c r="F38" s="14" t="n"/>
    </row>
    <row r="39">
      <c r="A39" s="16" t="n"/>
      <c r="B39" s="19" t="n"/>
      <c r="C39" s="15" t="n"/>
      <c r="D39" s="14" t="n"/>
      <c r="E39" s="14" t="n"/>
      <c r="F39" s="14" t="n"/>
    </row>
    <row r="40">
      <c r="A40" s="16" t="n"/>
      <c r="B40" s="19" t="n"/>
      <c r="C40" s="15" t="n"/>
      <c r="D40" s="14" t="n"/>
      <c r="E40" s="14" t="n"/>
      <c r="F40" s="14" t="n"/>
    </row>
    <row r="41">
      <c r="A41" s="16" t="n"/>
      <c r="B41" s="19" t="n"/>
      <c r="C41" s="15" t="n"/>
      <c r="D41" s="14" t="n"/>
      <c r="E41" s="14" t="n"/>
      <c r="F41" s="14" t="n"/>
    </row>
    <row r="42">
      <c r="A42" s="16" t="n"/>
      <c r="B42" s="19" t="n"/>
      <c r="C42" s="15" t="n"/>
      <c r="D42" s="14" t="n"/>
      <c r="E42" s="14" t="n"/>
      <c r="F42" s="14" t="n"/>
    </row>
    <row r="43">
      <c r="A43" s="16" t="n"/>
      <c r="B43" s="19" t="n"/>
      <c r="C43" s="15" t="n"/>
      <c r="D43" s="14" t="n"/>
      <c r="E43" s="14" t="n"/>
      <c r="F43" s="14" t="n"/>
    </row>
    <row r="44">
      <c r="A44" s="16" t="n"/>
      <c r="B44" s="19" t="n"/>
      <c r="C44" s="15" t="n"/>
      <c r="D44" s="14" t="n"/>
      <c r="E44" s="14" t="n"/>
      <c r="F44" s="14" t="n"/>
    </row>
    <row r="45">
      <c r="A45" s="16" t="n"/>
      <c r="B45" s="19" t="n"/>
      <c r="C45" s="15" t="n"/>
      <c r="D45" s="14" t="n"/>
      <c r="E45" s="14" t="n"/>
      <c r="F45" s="14" t="n"/>
    </row>
    <row r="46">
      <c r="A46" s="16" t="n"/>
      <c r="B46" s="19" t="n"/>
      <c r="C46" s="15" t="n"/>
      <c r="D46" s="14" t="n"/>
      <c r="E46" s="14" t="n"/>
      <c r="F46" s="14" t="n"/>
    </row>
    <row r="47">
      <c r="A47" s="16" t="n"/>
      <c r="B47" s="19" t="n"/>
      <c r="C47" s="15" t="n"/>
      <c r="D47" s="14" t="n"/>
      <c r="E47" s="14" t="n"/>
      <c r="F47" s="14" t="n"/>
    </row>
    <row r="48">
      <c r="A48" s="16" t="n"/>
      <c r="B48" s="19" t="n"/>
      <c r="C48" s="15" t="n"/>
      <c r="D48" s="14" t="n"/>
      <c r="E48" s="14" t="n"/>
      <c r="F48" s="14" t="n"/>
    </row>
    <row r="49">
      <c r="A49" s="16" t="n"/>
      <c r="B49" s="19" t="n"/>
      <c r="C49" s="15" t="n"/>
      <c r="D49" s="14" t="n"/>
      <c r="E49" s="14" t="n"/>
      <c r="F49" s="14" t="n"/>
    </row>
    <row r="50">
      <c r="A50" s="16" t="n"/>
      <c r="B50" s="19" t="n"/>
      <c r="C50" s="15" t="n"/>
      <c r="D50" s="14" t="n"/>
      <c r="E50" s="14" t="n"/>
      <c r="F50" s="14" t="n"/>
    </row>
    <row r="51">
      <c r="A51" s="16" t="n"/>
      <c r="B51" s="19" t="n"/>
      <c r="C51" s="15" t="n"/>
      <c r="D51" s="14" t="n"/>
      <c r="E51" s="14" t="n"/>
      <c r="F51" s="14" t="n"/>
    </row>
    <row r="52">
      <c r="A52" s="16" t="n"/>
      <c r="B52" s="19" t="n"/>
      <c r="C52" s="15" t="n"/>
      <c r="D52" s="14" t="n"/>
      <c r="E52" s="14" t="n"/>
      <c r="F52" s="14" t="n"/>
    </row>
    <row r="53">
      <c r="A53" s="16" t="n"/>
      <c r="B53" s="19" t="n"/>
      <c r="C53" s="15" t="n"/>
      <c r="D53" s="14" t="n"/>
      <c r="E53" s="14" t="n"/>
      <c r="F53" s="14" t="n"/>
    </row>
    <row r="54">
      <c r="A54" s="16" t="n"/>
      <c r="B54" s="19" t="n"/>
      <c r="C54" s="15" t="n"/>
      <c r="D54" s="14" t="n"/>
      <c r="E54" s="14" t="n"/>
      <c r="F54" s="14" t="n"/>
    </row>
    <row r="55">
      <c r="A55" s="16" t="n"/>
      <c r="B55" s="19" t="n"/>
      <c r="C55" s="15" t="n"/>
      <c r="D55" s="14" t="n"/>
      <c r="E55" s="14" t="n"/>
      <c r="F55" s="14" t="n"/>
    </row>
    <row r="56">
      <c r="A56" s="16" t="n"/>
      <c r="B56" s="19" t="n"/>
      <c r="C56" s="15" t="n"/>
      <c r="D56" s="14" t="n"/>
      <c r="E56" s="14" t="n"/>
      <c r="F56" s="14" t="n"/>
    </row>
    <row r="57">
      <c r="A57" s="16" t="n"/>
      <c r="B57" s="19" t="n"/>
      <c r="C57" s="15" t="n"/>
      <c r="D57" s="14" t="n"/>
      <c r="E57" s="14" t="n"/>
      <c r="F57" s="14" t="n"/>
    </row>
    <row r="58">
      <c r="A58" s="16" t="n"/>
      <c r="B58" s="19" t="n"/>
      <c r="C58" s="15" t="n"/>
      <c r="D58" s="14" t="n"/>
      <c r="E58" s="14" t="n"/>
      <c r="F58" s="14" t="n"/>
    </row>
    <row r="59">
      <c r="A59" s="16" t="n"/>
      <c r="B59" s="19" t="n"/>
      <c r="C59" s="15" t="n"/>
      <c r="D59" s="14" t="n"/>
      <c r="E59" s="14" t="n"/>
      <c r="F59" s="14" t="n"/>
    </row>
    <row r="60">
      <c r="A60" s="16" t="n"/>
      <c r="B60" s="19" t="n"/>
      <c r="C60" s="15" t="n"/>
      <c r="D60" s="14" t="n"/>
      <c r="E60" s="14" t="n"/>
      <c r="F60" s="14" t="n"/>
    </row>
    <row r="61">
      <c r="A61" s="16" t="n"/>
      <c r="B61" s="19" t="n"/>
      <c r="C61" s="15" t="n"/>
      <c r="D61" s="14" t="n"/>
      <c r="E61" s="14" t="n"/>
      <c r="F61" s="14" t="n"/>
    </row>
    <row r="62">
      <c r="A62" s="16" t="n"/>
      <c r="B62" s="19" t="n"/>
      <c r="C62" s="15" t="n"/>
      <c r="D62" s="14" t="n"/>
      <c r="E62" s="14" t="n"/>
      <c r="F62" s="14" t="n"/>
    </row>
    <row r="63">
      <c r="A63" s="16" t="n"/>
      <c r="B63" s="19" t="n"/>
      <c r="C63" s="15" t="n"/>
      <c r="D63" s="14" t="n"/>
      <c r="E63" s="14" t="n"/>
      <c r="F63" s="14" t="n"/>
    </row>
    <row r="64">
      <c r="A64" s="16" t="n"/>
      <c r="B64" s="19" t="n"/>
      <c r="C64" s="15" t="n"/>
      <c r="D64" s="14" t="n"/>
      <c r="E64" s="14" t="n"/>
      <c r="F64" s="14" t="n"/>
    </row>
    <row r="65">
      <c r="A65" s="16" t="n"/>
      <c r="B65" s="19" t="n"/>
      <c r="C65" s="15" t="n"/>
      <c r="D65" s="14" t="n"/>
      <c r="E65" s="14" t="n"/>
      <c r="F65" s="14" t="n"/>
    </row>
    <row r="66">
      <c r="A66" s="16" t="n"/>
      <c r="B66" s="19" t="n"/>
      <c r="C66" s="15" t="n"/>
      <c r="D66" s="14" t="n"/>
      <c r="E66" s="14" t="n"/>
      <c r="F66" s="14" t="n"/>
    </row>
    <row r="67">
      <c r="A67" s="16" t="n"/>
      <c r="B67" s="19" t="n"/>
      <c r="C67" s="15" t="n"/>
      <c r="D67" s="14" t="n"/>
      <c r="E67" s="14" t="n"/>
      <c r="F67" s="14" t="n"/>
    </row>
    <row r="68">
      <c r="A68" s="16" t="n"/>
      <c r="B68" s="19" t="n"/>
      <c r="C68" s="15" t="n"/>
      <c r="D68" s="14" t="n"/>
      <c r="E68" s="14" t="n"/>
      <c r="F68" s="14" t="n"/>
    </row>
    <row r="69">
      <c r="A69" s="16" t="n"/>
      <c r="B69" s="19" t="n"/>
      <c r="C69" s="15" t="n"/>
      <c r="D69" s="14" t="n"/>
      <c r="E69" s="14" t="n"/>
      <c r="F69" s="14" t="n"/>
    </row>
    <row r="70">
      <c r="A70" s="16" t="n"/>
      <c r="B70" s="19" t="n"/>
      <c r="C70" s="15" t="n"/>
      <c r="D70" s="14" t="n"/>
      <c r="E70" s="14" t="n"/>
      <c r="F70" s="14" t="n"/>
    </row>
    <row r="71">
      <c r="A71" s="16" t="n"/>
      <c r="B71" s="19" t="n"/>
      <c r="C71" s="15" t="n"/>
      <c r="D71" s="14" t="n"/>
      <c r="E71" s="14" t="n"/>
      <c r="F71" s="14" t="n"/>
    </row>
    <row r="72">
      <c r="A72" s="16" t="n"/>
      <c r="B72" s="19" t="n"/>
      <c r="C72" s="15" t="n"/>
      <c r="D72" s="14" t="n"/>
      <c r="E72" s="14" t="n"/>
      <c r="F72" s="14" t="n"/>
    </row>
    <row r="73">
      <c r="A73" s="16" t="n"/>
      <c r="B73" s="19" t="n"/>
      <c r="C73" s="15" t="n"/>
      <c r="D73" s="14" t="n"/>
      <c r="E73" s="14" t="n"/>
      <c r="F73" s="14" t="n"/>
    </row>
    <row r="74">
      <c r="A74" s="16" t="n"/>
      <c r="B74" s="19" t="n"/>
      <c r="C74" s="15" t="n"/>
      <c r="D74" s="14" t="n"/>
      <c r="E74" s="14" t="n"/>
      <c r="F74" s="14" t="n"/>
    </row>
    <row r="75">
      <c r="A75" s="16" t="n"/>
      <c r="B75" s="19" t="n"/>
      <c r="C75" s="15" t="n"/>
      <c r="D75" s="14" t="n"/>
      <c r="E75" s="14" t="n"/>
      <c r="F75" s="14" t="n"/>
    </row>
    <row r="76">
      <c r="A76" s="16" t="n"/>
      <c r="B76" s="19" t="n"/>
      <c r="C76" s="15" t="n"/>
      <c r="D76" s="14" t="n"/>
      <c r="E76" s="14" t="n"/>
      <c r="F76" s="14" t="n"/>
    </row>
    <row r="77">
      <c r="A77" s="16" t="n"/>
      <c r="B77" s="19" t="n"/>
      <c r="C77" s="15" t="n"/>
      <c r="D77" s="14" t="n"/>
      <c r="E77" s="14" t="n"/>
      <c r="F77" s="14" t="n"/>
    </row>
    <row r="78">
      <c r="A78" s="16" t="n"/>
      <c r="B78" s="19" t="n"/>
      <c r="C78" s="15" t="n"/>
      <c r="D78" s="14" t="n"/>
      <c r="E78" s="14" t="n"/>
      <c r="F78" s="14" t="n"/>
    </row>
    <row r="79">
      <c r="A79" s="16" t="n"/>
      <c r="B79" s="19" t="n"/>
      <c r="C79" s="15" t="n"/>
      <c r="D79" s="14" t="n"/>
      <c r="E79" s="14" t="n"/>
      <c r="F79" s="14" t="n"/>
    </row>
    <row r="80">
      <c r="A80" s="16" t="n"/>
      <c r="B80" s="19" t="n"/>
      <c r="C80" s="15" t="n"/>
      <c r="D80" s="14" t="n"/>
      <c r="E80" s="14" t="n"/>
      <c r="F80" s="14" t="n"/>
    </row>
    <row r="81">
      <c r="A81" s="16" t="n"/>
      <c r="B81" s="19" t="n"/>
      <c r="C81" s="15" t="n"/>
      <c r="D81" s="14" t="n"/>
      <c r="E81" s="14" t="n"/>
      <c r="F81" s="14" t="n"/>
    </row>
    <row r="82">
      <c r="A82" s="16" t="n"/>
      <c r="B82" s="19" t="n"/>
      <c r="C82" s="15" t="n"/>
      <c r="D82" s="14" t="n"/>
      <c r="E82" s="14" t="n"/>
      <c r="F82" s="14" t="n"/>
    </row>
    <row r="83">
      <c r="A83" s="16" t="n"/>
      <c r="B83" s="19" t="n"/>
      <c r="C83" s="15" t="n"/>
      <c r="D83" s="14" t="n"/>
      <c r="E83" s="14" t="n"/>
      <c r="F83" s="14" t="n"/>
    </row>
    <row r="84">
      <c r="A84" s="16" t="n"/>
      <c r="B84" s="19" t="n"/>
      <c r="C84" s="15" t="n"/>
      <c r="D84" s="14" t="n"/>
      <c r="E84" s="14" t="n"/>
      <c r="F84" s="14" t="n"/>
    </row>
    <row r="85">
      <c r="A85" s="16" t="n"/>
      <c r="B85" s="19" t="n"/>
      <c r="C85" s="15" t="n"/>
      <c r="D85" s="14" t="n"/>
      <c r="E85" s="14" t="n"/>
      <c r="F85" s="14" t="n"/>
    </row>
    <row r="86">
      <c r="A86" s="16" t="n"/>
      <c r="B86" s="19" t="n"/>
      <c r="C86" s="15" t="n"/>
      <c r="D86" s="14" t="n"/>
      <c r="E86" s="14" t="n"/>
      <c r="F86" s="14" t="n"/>
    </row>
    <row r="87">
      <c r="A87" s="16" t="n"/>
      <c r="B87" s="19" t="n"/>
      <c r="C87" s="15" t="n"/>
      <c r="D87" s="14" t="n"/>
      <c r="E87" s="14" t="n"/>
      <c r="F87" s="14" t="n"/>
    </row>
    <row r="88">
      <c r="A88" s="16" t="n"/>
      <c r="B88" s="19" t="n"/>
      <c r="C88" s="15" t="n"/>
      <c r="D88" s="14" t="n"/>
      <c r="E88" s="14" t="n"/>
      <c r="F88" s="14" t="n"/>
    </row>
    <row r="89">
      <c r="A89" s="16" t="n"/>
      <c r="B89" s="19" t="n"/>
      <c r="C89" s="15" t="n"/>
      <c r="D89" s="14" t="n"/>
      <c r="E89" s="14" t="n"/>
      <c r="F89" s="14" t="n"/>
    </row>
    <row r="90">
      <c r="A90" s="16" t="n"/>
      <c r="B90" s="19" t="n"/>
      <c r="C90" s="15" t="n"/>
      <c r="D90" s="14" t="n"/>
      <c r="E90" s="14" t="n"/>
      <c r="F90" s="14" t="n"/>
    </row>
    <row r="91">
      <c r="A91" s="16" t="n"/>
      <c r="B91" s="19" t="n"/>
      <c r="C91" s="15" t="n"/>
      <c r="D91" s="14" t="n"/>
      <c r="E91" s="14" t="n"/>
      <c r="F91" s="14" t="n"/>
    </row>
    <row r="92">
      <c r="A92" s="16" t="n"/>
      <c r="B92" s="19" t="n"/>
      <c r="C92" s="15" t="n"/>
      <c r="D92" s="14" t="n"/>
      <c r="E92" s="14" t="n"/>
      <c r="F92" s="14" t="n"/>
    </row>
    <row r="93">
      <c r="A93" s="16" t="n"/>
      <c r="B93" s="19" t="n"/>
      <c r="C93" s="15" t="n"/>
      <c r="D93" s="14" t="n"/>
      <c r="E93" s="14" t="n"/>
      <c r="F93" s="14" t="n"/>
    </row>
    <row r="94">
      <c r="A94" s="16" t="n"/>
      <c r="B94" s="19" t="n"/>
      <c r="C94" s="15" t="n"/>
      <c r="D94" s="14" t="n"/>
      <c r="E94" s="14" t="n"/>
      <c r="F94" s="14" t="n"/>
    </row>
    <row r="95">
      <c r="A95" s="16" t="n"/>
      <c r="B95" s="19" t="n"/>
      <c r="C95" s="15" t="n"/>
      <c r="D95" s="14" t="n"/>
      <c r="E95" s="14" t="n"/>
      <c r="F95" s="14" t="n"/>
    </row>
    <row r="96">
      <c r="A96" s="16" t="n"/>
      <c r="B96" s="19" t="n"/>
      <c r="C96" s="15" t="n"/>
      <c r="D96" s="14" t="n"/>
      <c r="E96" s="14" t="n"/>
      <c r="F96" s="14" t="n"/>
    </row>
    <row r="97">
      <c r="A97" s="16" t="n"/>
      <c r="B97" s="19" t="n"/>
      <c r="C97" s="15" t="n"/>
      <c r="D97" s="14" t="n"/>
      <c r="E97" s="14" t="n"/>
      <c r="F97" s="14" t="n"/>
    </row>
    <row r="98">
      <c r="A98" s="16" t="n"/>
      <c r="B98" s="19" t="n"/>
      <c r="C98" s="15" t="n"/>
      <c r="D98" s="14" t="n"/>
      <c r="E98" s="14" t="n"/>
      <c r="F98" s="14" t="n"/>
    </row>
    <row r="99">
      <c r="A99" s="16" t="n"/>
      <c r="B99" s="19" t="n"/>
      <c r="C99" s="15" t="n"/>
      <c r="D99" s="14" t="n"/>
      <c r="E99" s="14" t="n"/>
      <c r="F99" s="14" t="n"/>
    </row>
    <row r="100">
      <c r="A100" s="16" t="n"/>
      <c r="B100" s="19" t="n"/>
      <c r="C100" s="15" t="n"/>
      <c r="D100" s="14" t="n"/>
      <c r="E100" s="14" t="n"/>
      <c r="F100" s="14" t="n"/>
    </row>
    <row r="101">
      <c r="A101" s="16" t="n"/>
      <c r="B101" s="19" t="n"/>
      <c r="C101" s="15" t="n"/>
      <c r="D101" s="14" t="n"/>
      <c r="E101" s="14" t="n"/>
      <c r="F101" s="14" t="n"/>
    </row>
    <row r="102">
      <c r="A102" s="16" t="n"/>
      <c r="B102" s="19" t="n"/>
      <c r="C102" s="15" t="n"/>
      <c r="D102" s="14" t="n"/>
      <c r="E102" s="14" t="n"/>
      <c r="F102" s="14" t="n"/>
    </row>
    <row r="103">
      <c r="A103" s="16" t="n"/>
      <c r="B103" s="19" t="n"/>
      <c r="C103" s="15" t="n"/>
      <c r="D103" s="14" t="n"/>
      <c r="E103" s="14" t="n"/>
      <c r="F103" s="14" t="n"/>
    </row>
    <row r="104">
      <c r="A104" s="16" t="n"/>
      <c r="B104" s="19" t="n"/>
      <c r="C104" s="15" t="n"/>
      <c r="D104" s="14" t="n"/>
      <c r="E104" s="14" t="n"/>
      <c r="F104" s="14" t="n"/>
    </row>
    <row r="105">
      <c r="A105" s="16" t="n"/>
      <c r="B105" s="19" t="n"/>
      <c r="C105" s="15" t="n"/>
      <c r="D105" s="14" t="n"/>
      <c r="E105" s="14" t="n"/>
      <c r="F105" s="14" t="n"/>
    </row>
    <row r="106">
      <c r="A106" s="16" t="n"/>
      <c r="B106" s="19" t="n"/>
      <c r="C106" s="15" t="n"/>
      <c r="D106" s="14" t="n"/>
      <c r="E106" s="14" t="n"/>
      <c r="F106" s="14" t="n"/>
    </row>
    <row r="107">
      <c r="A107" s="16" t="n"/>
      <c r="B107" s="19" t="n"/>
      <c r="C107" s="15" t="n"/>
      <c r="D107" s="14" t="n"/>
      <c r="E107" s="14" t="n"/>
      <c r="F107" s="14" t="n"/>
    </row>
    <row r="108">
      <c r="A108" s="16" t="n"/>
      <c r="B108" s="19" t="n"/>
      <c r="C108" s="15" t="n"/>
      <c r="D108" s="14" t="n"/>
      <c r="E108" s="14" t="n"/>
      <c r="F108" s="14" t="n"/>
    </row>
    <row r="109">
      <c r="A109" s="16" t="n"/>
      <c r="B109" s="19" t="n"/>
      <c r="C109" s="15" t="n"/>
      <c r="D109" s="14" t="n"/>
      <c r="E109" s="14" t="n"/>
      <c r="F109" s="14" t="n"/>
    </row>
    <row r="110">
      <c r="A110" s="16" t="n"/>
      <c r="B110" s="19" t="n"/>
      <c r="C110" s="15" t="n"/>
      <c r="D110" s="14" t="n"/>
      <c r="E110" s="14" t="n"/>
      <c r="F110" s="14" t="n"/>
    </row>
    <row r="111">
      <c r="A111" s="16" t="n"/>
      <c r="B111" s="19" t="n"/>
      <c r="C111" s="15" t="n"/>
      <c r="D111" s="14" t="n"/>
      <c r="E111" s="14" t="n"/>
      <c r="F111" s="14" t="n"/>
    </row>
    <row r="112">
      <c r="A112" s="16" t="n"/>
      <c r="B112" s="19" t="n"/>
      <c r="C112" s="15" t="n"/>
      <c r="D112" s="14" t="n"/>
      <c r="E112" s="14" t="n"/>
      <c r="F112" s="14" t="n"/>
    </row>
    <row r="113">
      <c r="A113" s="16" t="n"/>
      <c r="B113" s="19" t="n"/>
      <c r="C113" s="15" t="n"/>
      <c r="D113" s="14" t="n"/>
      <c r="E113" s="14" t="n"/>
      <c r="F113" s="14" t="n"/>
    </row>
    <row r="114">
      <c r="A114" s="16" t="n"/>
      <c r="B114" s="19" t="n"/>
      <c r="C114" s="15" t="n"/>
      <c r="D114" s="14" t="n"/>
      <c r="E114" s="14" t="n"/>
      <c r="F114" s="14" t="n"/>
    </row>
    <row r="115">
      <c r="A115" s="16" t="n"/>
      <c r="B115" s="19" t="n"/>
      <c r="C115" s="15" t="n"/>
      <c r="D115" s="14" t="n"/>
      <c r="E115" s="14" t="n"/>
      <c r="F115" s="14" t="n"/>
    </row>
    <row r="116">
      <c r="A116" s="16" t="n"/>
      <c r="B116" s="19" t="n"/>
      <c r="C116" s="15" t="n"/>
      <c r="D116" s="14" t="n"/>
      <c r="E116" s="14" t="n"/>
      <c r="F116" s="14" t="n"/>
    </row>
    <row r="117">
      <c r="A117" s="16" t="n"/>
      <c r="B117" s="19" t="n"/>
      <c r="C117" s="15" t="n"/>
      <c r="D117" s="14" t="n"/>
      <c r="E117" s="14" t="n"/>
      <c r="F117" s="14" t="n"/>
    </row>
    <row r="118">
      <c r="A118" s="16" t="n"/>
      <c r="B118" s="19" t="n"/>
      <c r="C118" s="15" t="n"/>
      <c r="D118" s="14" t="n"/>
      <c r="E118" s="14" t="n"/>
      <c r="F118" s="14" t="n"/>
    </row>
    <row r="119">
      <c r="A119" s="16" t="n"/>
      <c r="B119" s="19" t="n"/>
      <c r="C119" s="15" t="n"/>
      <c r="D119" s="14" t="n"/>
      <c r="E119" s="14" t="n"/>
      <c r="F119" s="14" t="n"/>
    </row>
    <row r="120">
      <c r="A120" s="16" t="n"/>
      <c r="B120" s="19" t="n"/>
      <c r="C120" s="15" t="n"/>
      <c r="D120" s="14" t="n"/>
      <c r="E120" s="14" t="n"/>
      <c r="F120" s="14" t="n"/>
    </row>
    <row r="121">
      <c r="A121" s="16" t="n"/>
      <c r="B121" s="19" t="n"/>
      <c r="C121" s="15" t="n"/>
      <c r="D121" s="14" t="n"/>
      <c r="E121" s="14" t="n"/>
      <c r="F121" s="14" t="n"/>
    </row>
    <row r="122">
      <c r="A122" s="16" t="n"/>
      <c r="B122" s="19" t="n"/>
      <c r="C122" s="15" t="n"/>
      <c r="D122" s="14" t="n"/>
      <c r="E122" s="14" t="n"/>
      <c r="F122" s="14" t="n"/>
    </row>
    <row r="123">
      <c r="A123" s="16" t="n"/>
      <c r="B123" s="19" t="n"/>
      <c r="C123" s="15" t="n"/>
      <c r="D123" s="14" t="n"/>
      <c r="E123" s="14" t="n"/>
      <c r="F123" s="14" t="n"/>
    </row>
    <row r="124">
      <c r="A124" s="16" t="n"/>
      <c r="B124" s="19" t="n"/>
      <c r="C124" s="15" t="n"/>
      <c r="D124" s="14" t="n"/>
      <c r="E124" s="14" t="n"/>
      <c r="F124" s="14" t="n"/>
    </row>
    <row r="125">
      <c r="A125" s="16" t="n"/>
      <c r="B125" s="19" t="n"/>
      <c r="C125" s="15" t="n"/>
      <c r="D125" s="14" t="n"/>
      <c r="E125" s="14" t="n"/>
      <c r="F125" s="14" t="n"/>
    </row>
    <row r="126">
      <c r="A126" s="16" t="n"/>
      <c r="B126" s="19" t="n"/>
      <c r="C126" s="15" t="n"/>
      <c r="D126" s="14" t="n"/>
      <c r="E126" s="14" t="n"/>
      <c r="F126" s="14" t="n"/>
    </row>
    <row r="127">
      <c r="A127" s="16" t="n"/>
      <c r="B127" s="19" t="n"/>
      <c r="C127" s="15" t="n"/>
      <c r="D127" s="14" t="n"/>
      <c r="E127" s="14" t="n"/>
      <c r="F127" s="14" t="n"/>
    </row>
    <row r="128">
      <c r="A128" s="16" t="n"/>
      <c r="B128" s="19" t="n"/>
      <c r="C128" s="15" t="n"/>
      <c r="D128" s="14" t="n"/>
      <c r="E128" s="14" t="n"/>
      <c r="F128" s="14" t="n"/>
    </row>
    <row r="129">
      <c r="A129" s="16" t="n"/>
      <c r="B129" s="19" t="n"/>
      <c r="C129" s="15" t="n"/>
      <c r="D129" s="14" t="n"/>
      <c r="E129" s="14" t="n"/>
      <c r="F129" s="14" t="n"/>
    </row>
    <row r="130">
      <c r="A130" s="16" t="n"/>
      <c r="B130" s="19" t="n"/>
      <c r="C130" s="15" t="n"/>
      <c r="D130" s="14" t="n"/>
      <c r="E130" s="14" t="n"/>
      <c r="F130" s="14" t="n"/>
    </row>
    <row r="131">
      <c r="A131" s="16" t="n"/>
      <c r="B131" s="19" t="n"/>
      <c r="C131" s="15" t="n"/>
      <c r="D131" s="14" t="n"/>
      <c r="E131" s="14" t="n"/>
      <c r="F131" s="14" t="n"/>
    </row>
    <row r="132">
      <c r="A132" s="16" t="n"/>
      <c r="B132" s="19" t="n"/>
      <c r="C132" s="15" t="n"/>
      <c r="D132" s="14" t="n"/>
      <c r="E132" s="14" t="n"/>
      <c r="F132" s="14" t="n"/>
    </row>
    <row r="133">
      <c r="A133" s="16" t="n"/>
      <c r="B133" s="19" t="n"/>
      <c r="C133" s="15" t="n"/>
      <c r="D133" s="14" t="n"/>
      <c r="E133" s="14" t="n"/>
      <c r="F133" s="14" t="n"/>
    </row>
    <row r="134">
      <c r="A134" s="16" t="n"/>
      <c r="B134" s="19" t="n"/>
      <c r="C134" s="15" t="n"/>
      <c r="D134" s="14" t="n"/>
      <c r="E134" s="14" t="n"/>
      <c r="F134" s="14" t="n"/>
    </row>
    <row r="135">
      <c r="A135" s="16" t="n"/>
      <c r="B135" s="19" t="n"/>
      <c r="C135" s="15" t="n"/>
      <c r="D135" s="14" t="n"/>
      <c r="E135" s="14" t="n"/>
      <c r="F135" s="14" t="n"/>
    </row>
    <row r="136">
      <c r="A136" s="16" t="n"/>
      <c r="B136" s="19" t="n"/>
      <c r="C136" s="15" t="n"/>
      <c r="D136" s="14" t="n"/>
      <c r="E136" s="14" t="n"/>
      <c r="F136" s="14" t="n"/>
    </row>
    <row r="137">
      <c r="A137" s="16" t="n"/>
      <c r="B137" s="19" t="n"/>
      <c r="C137" s="15" t="n"/>
      <c r="D137" s="14" t="n"/>
      <c r="E137" s="14" t="n"/>
      <c r="F137" s="14" t="n"/>
    </row>
    <row r="138">
      <c r="A138" s="16" t="n"/>
      <c r="B138" s="19" t="n"/>
      <c r="C138" s="15" t="n"/>
      <c r="D138" s="14" t="n"/>
      <c r="E138" s="14" t="n"/>
      <c r="F138" s="14" t="n"/>
    </row>
    <row r="139">
      <c r="A139" s="16" t="n"/>
      <c r="B139" s="19" t="n"/>
      <c r="C139" s="15" t="n"/>
      <c r="D139" s="14" t="n"/>
      <c r="E139" s="14" t="n"/>
      <c r="F139" s="14" t="n"/>
    </row>
    <row r="140">
      <c r="A140" s="16" t="n"/>
      <c r="B140" s="19" t="n"/>
      <c r="C140" s="15" t="n"/>
      <c r="D140" s="14" t="n"/>
      <c r="E140" s="14" t="n"/>
      <c r="F140" s="14" t="n"/>
    </row>
    <row r="141">
      <c r="A141" s="16" t="n"/>
      <c r="B141" s="19" t="n"/>
      <c r="C141" s="15" t="n"/>
      <c r="D141" s="14" t="n"/>
      <c r="E141" s="14" t="n"/>
      <c r="F141" s="14" t="n"/>
    </row>
    <row r="142">
      <c r="A142" s="16" t="n"/>
      <c r="B142" s="19" t="n"/>
      <c r="C142" s="15" t="n"/>
      <c r="D142" s="14" t="n"/>
      <c r="E142" s="14" t="n"/>
      <c r="F142" s="14" t="n"/>
    </row>
    <row r="143">
      <c r="A143" s="16" t="n"/>
      <c r="B143" s="19" t="n"/>
      <c r="C143" s="15" t="n"/>
      <c r="D143" s="14" t="n"/>
      <c r="E143" s="14" t="n"/>
      <c r="F143" s="14" t="n"/>
    </row>
    <row r="144">
      <c r="A144" s="16" t="n"/>
      <c r="B144" s="19" t="n"/>
      <c r="C144" s="15" t="n"/>
      <c r="D144" s="14" t="n"/>
      <c r="E144" s="14" t="n"/>
      <c r="F144" s="14" t="n"/>
    </row>
    <row r="145">
      <c r="A145" s="16" t="n"/>
      <c r="B145" s="19" t="n"/>
      <c r="C145" s="15" t="n"/>
      <c r="D145" s="14" t="n"/>
      <c r="E145" s="14" t="n"/>
      <c r="F145" s="14" t="n"/>
    </row>
    <row r="146">
      <c r="A146" s="16" t="n"/>
      <c r="B146" s="19" t="n"/>
      <c r="C146" s="15" t="n"/>
      <c r="D146" s="14" t="n"/>
      <c r="E146" s="14" t="n"/>
      <c r="F146" s="14" t="n"/>
    </row>
    <row r="147">
      <c r="A147" s="16" t="n"/>
      <c r="B147" s="19" t="n"/>
      <c r="C147" s="15" t="n"/>
      <c r="D147" s="14" t="n"/>
      <c r="E147" s="14" t="n"/>
      <c r="F147" s="14" t="n"/>
    </row>
    <row r="148">
      <c r="A148" s="16" t="n"/>
      <c r="B148" s="19" t="n"/>
      <c r="C148" s="15" t="n"/>
      <c r="D148" s="14" t="n"/>
      <c r="E148" s="14" t="n"/>
      <c r="F148" s="14" t="n"/>
    </row>
    <row r="149">
      <c r="A149" s="16" t="n"/>
      <c r="B149" s="19" t="n"/>
      <c r="C149" s="15" t="n"/>
      <c r="D149" s="14" t="n"/>
      <c r="E149" s="14" t="n"/>
      <c r="F149" s="14" t="n"/>
    </row>
    <row r="150">
      <c r="A150" s="16" t="n"/>
      <c r="B150" s="19" t="n"/>
      <c r="C150" s="15" t="n"/>
      <c r="D150" s="14" t="n"/>
      <c r="E150" s="14" t="n"/>
      <c r="F150" s="14" t="n"/>
    </row>
    <row r="151">
      <c r="A151" s="16" t="n"/>
      <c r="B151" s="19" t="n"/>
      <c r="C151" s="15" t="n"/>
      <c r="D151" s="14" t="n"/>
      <c r="E151" s="14" t="n"/>
      <c r="F151" s="14" t="n"/>
    </row>
    <row r="152">
      <c r="A152" s="16" t="n"/>
      <c r="B152" s="19" t="n"/>
      <c r="C152" s="15" t="n"/>
      <c r="D152" s="14" t="n"/>
      <c r="E152" s="14" t="n"/>
      <c r="F152" s="14" t="n"/>
    </row>
    <row r="153">
      <c r="A153" s="16" t="n"/>
      <c r="B153" s="19" t="n"/>
      <c r="C153" s="15" t="n"/>
      <c r="D153" s="14" t="n"/>
      <c r="E153" s="14" t="n"/>
      <c r="F153" s="14" t="n"/>
    </row>
    <row r="154">
      <c r="A154" s="16" t="n"/>
      <c r="B154" s="19" t="n"/>
      <c r="C154" s="15" t="n"/>
      <c r="D154" s="14" t="n"/>
      <c r="E154" s="14" t="n"/>
      <c r="F154" s="14" t="n"/>
    </row>
    <row r="155">
      <c r="A155" s="16" t="n"/>
      <c r="B155" s="19" t="n"/>
      <c r="C155" s="15" t="n"/>
      <c r="D155" s="14" t="n"/>
      <c r="E155" s="14" t="n"/>
      <c r="F155" s="14" t="n"/>
    </row>
    <row r="156">
      <c r="A156" s="16" t="n"/>
      <c r="B156" s="19" t="n"/>
      <c r="C156" s="15" t="n"/>
      <c r="D156" s="14" t="n"/>
      <c r="E156" s="14" t="n"/>
      <c r="F156" s="14" t="n"/>
    </row>
    <row r="157">
      <c r="A157" s="16" t="n"/>
      <c r="B157" s="19" t="n"/>
      <c r="C157" s="15" t="n"/>
      <c r="D157" s="14" t="n"/>
      <c r="E157" s="14" t="n"/>
      <c r="F157" s="14" t="n"/>
    </row>
    <row r="158">
      <c r="A158" s="16" t="n"/>
      <c r="B158" s="19" t="n"/>
      <c r="C158" s="15" t="n"/>
      <c r="D158" s="14" t="n"/>
      <c r="E158" s="14" t="n"/>
      <c r="F158" s="14" t="n"/>
    </row>
    <row r="159">
      <c r="A159" s="16" t="n"/>
      <c r="B159" s="19" t="n"/>
      <c r="C159" s="15" t="n"/>
      <c r="D159" s="14" t="n"/>
      <c r="E159" s="14" t="n"/>
      <c r="F159" s="14" t="n"/>
    </row>
    <row r="160">
      <c r="A160" s="16" t="n"/>
      <c r="B160" s="19" t="n"/>
      <c r="C160" s="15" t="n"/>
      <c r="D160" s="14" t="n"/>
      <c r="E160" s="14" t="n"/>
      <c r="F160" s="14" t="n"/>
    </row>
    <row r="161">
      <c r="A161" s="16" t="n"/>
      <c r="B161" s="19" t="n"/>
      <c r="C161" s="15" t="n"/>
      <c r="D161" s="14" t="n"/>
      <c r="E161" s="14" t="n"/>
      <c r="F161" s="14" t="n"/>
    </row>
    <row r="162">
      <c r="A162" s="16" t="n"/>
      <c r="B162" s="19" t="n"/>
      <c r="C162" s="15" t="n"/>
      <c r="D162" s="14" t="n"/>
      <c r="E162" s="14" t="n"/>
      <c r="F162" s="14" t="n"/>
    </row>
    <row r="163">
      <c r="A163" s="16" t="n"/>
      <c r="B163" s="19" t="n"/>
      <c r="C163" s="15" t="n"/>
      <c r="D163" s="14" t="n"/>
      <c r="E163" s="14" t="n"/>
      <c r="F163" s="14" t="n"/>
    </row>
    <row r="164">
      <c r="A164" s="16" t="n"/>
      <c r="B164" s="19" t="n"/>
      <c r="C164" s="15" t="n"/>
      <c r="D164" s="14" t="n"/>
      <c r="E164" s="14" t="n"/>
      <c r="F164" s="14" t="n"/>
    </row>
    <row r="165">
      <c r="A165" s="16" t="n"/>
      <c r="B165" s="19" t="n"/>
      <c r="C165" s="15" t="n"/>
      <c r="D165" s="14" t="n"/>
      <c r="E165" s="14" t="n"/>
      <c r="F165" s="14" t="n"/>
    </row>
    <row r="166">
      <c r="A166" s="16" t="n"/>
      <c r="B166" s="19" t="n"/>
      <c r="C166" s="15" t="n"/>
      <c r="D166" s="14" t="n"/>
      <c r="E166" s="14" t="n"/>
      <c r="F166" s="14" t="n"/>
    </row>
    <row r="167">
      <c r="A167" s="16" t="n"/>
      <c r="B167" s="19" t="n"/>
      <c r="C167" s="15" t="n"/>
      <c r="D167" s="14" t="n"/>
      <c r="E167" s="14" t="n"/>
      <c r="F167" s="14" t="n"/>
    </row>
    <row r="168">
      <c r="A168" s="16" t="n"/>
      <c r="B168" s="19" t="n"/>
      <c r="C168" s="15" t="n"/>
      <c r="D168" s="14" t="n"/>
      <c r="E168" s="14" t="n"/>
      <c r="F168" s="14" t="n"/>
    </row>
    <row r="169">
      <c r="A169" s="16" t="n"/>
      <c r="B169" s="19" t="n"/>
      <c r="C169" s="15" t="n"/>
      <c r="D169" s="14" t="n"/>
      <c r="E169" s="14" t="n"/>
      <c r="F169" s="14" t="n"/>
    </row>
    <row r="170">
      <c r="A170" s="16" t="n"/>
      <c r="B170" s="19" t="n"/>
      <c r="C170" s="15" t="n"/>
      <c r="D170" s="14" t="n"/>
      <c r="E170" s="14" t="n"/>
      <c r="F170" s="14" t="n"/>
    </row>
    <row r="171">
      <c r="A171" s="16" t="n"/>
      <c r="B171" s="19" t="n"/>
      <c r="C171" s="15" t="n"/>
      <c r="D171" s="14" t="n"/>
      <c r="E171" s="14" t="n"/>
      <c r="F171" s="14" t="n"/>
    </row>
    <row r="172">
      <c r="A172" s="16" t="n"/>
      <c r="B172" s="19" t="n"/>
      <c r="C172" s="15" t="n"/>
      <c r="D172" s="14" t="n"/>
      <c r="E172" s="14" t="n"/>
      <c r="F172" s="14" t="n"/>
    </row>
    <row r="173">
      <c r="A173" s="16" t="n"/>
      <c r="B173" s="19" t="n"/>
      <c r="C173" s="15" t="n"/>
      <c r="D173" s="14" t="n"/>
      <c r="E173" s="14" t="n"/>
      <c r="F173" s="14" t="n"/>
    </row>
    <row r="174">
      <c r="A174" s="16" t="n"/>
      <c r="B174" s="19" t="n"/>
      <c r="C174" s="15" t="n"/>
      <c r="D174" s="14" t="n"/>
      <c r="E174" s="14" t="n"/>
      <c r="F174" s="14" t="n"/>
    </row>
    <row r="175">
      <c r="A175" s="16" t="n"/>
      <c r="B175" s="19" t="n"/>
      <c r="C175" s="15" t="n"/>
      <c r="D175" s="14" t="n"/>
      <c r="E175" s="14" t="n"/>
      <c r="F175" s="14" t="n"/>
    </row>
    <row r="176">
      <c r="A176" s="16" t="n"/>
      <c r="B176" s="19" t="n"/>
      <c r="C176" s="15" t="n"/>
      <c r="D176" s="14" t="n"/>
      <c r="E176" s="14" t="n"/>
      <c r="F176" s="14" t="n"/>
    </row>
    <row r="177">
      <c r="A177" s="16" t="n"/>
      <c r="B177" s="19" t="n"/>
      <c r="C177" s="15" t="n"/>
      <c r="D177" s="14" t="n"/>
      <c r="E177" s="14" t="n"/>
      <c r="F177" s="14" t="n"/>
    </row>
    <row r="178">
      <c r="A178" s="16" t="n"/>
      <c r="B178" s="19" t="n"/>
      <c r="C178" s="15" t="n"/>
      <c r="D178" s="14" t="n"/>
      <c r="E178" s="14" t="n"/>
      <c r="F178" s="14" t="n"/>
    </row>
    <row r="179">
      <c r="A179" s="16" t="n"/>
      <c r="B179" s="19" t="n"/>
      <c r="C179" s="15" t="n"/>
      <c r="D179" s="14" t="n"/>
      <c r="E179" s="14" t="n"/>
      <c r="F179" s="14" t="n"/>
    </row>
    <row r="180">
      <c r="A180" s="16" t="n"/>
      <c r="B180" s="19" t="n"/>
      <c r="C180" s="15" t="n"/>
      <c r="D180" s="14" t="n"/>
      <c r="E180" s="14" t="n"/>
      <c r="F180" s="14" t="n"/>
    </row>
    <row r="181">
      <c r="A181" s="16" t="n"/>
      <c r="B181" s="19" t="n"/>
      <c r="C181" s="15" t="n"/>
      <c r="D181" s="14" t="n"/>
      <c r="E181" s="14" t="n"/>
      <c r="F181" s="14" t="n"/>
    </row>
    <row r="182">
      <c r="A182" s="16" t="n"/>
      <c r="B182" s="19" t="n"/>
      <c r="C182" s="15" t="n"/>
      <c r="D182" s="14" t="n"/>
      <c r="E182" s="14" t="n"/>
      <c r="F182" s="14" t="n"/>
    </row>
    <row r="183">
      <c r="A183" s="16" t="n"/>
      <c r="B183" s="19" t="n"/>
      <c r="C183" s="15" t="n"/>
      <c r="D183" s="14" t="n"/>
      <c r="E183" s="14" t="n"/>
      <c r="F183" s="14" t="n"/>
    </row>
    <row r="184">
      <c r="A184" s="16" t="n"/>
      <c r="B184" s="19" t="n"/>
      <c r="C184" s="15" t="n"/>
      <c r="D184" s="14" t="n"/>
      <c r="E184" s="14" t="n"/>
      <c r="F184" s="14" t="n"/>
    </row>
    <row r="185">
      <c r="A185" s="16" t="n"/>
      <c r="B185" s="19" t="n"/>
      <c r="C185" s="15" t="n"/>
      <c r="D185" s="14" t="n"/>
      <c r="E185" s="14" t="n"/>
      <c r="F185" s="14" t="n"/>
    </row>
    <row r="186">
      <c r="A186" s="16" t="n"/>
      <c r="B186" s="19" t="n"/>
      <c r="C186" s="15" t="n"/>
      <c r="D186" s="14" t="n"/>
      <c r="E186" s="14" t="n"/>
      <c r="F186" s="14" t="n"/>
    </row>
    <row r="187">
      <c r="A187" s="16" t="n"/>
      <c r="B187" s="19" t="n"/>
      <c r="C187" s="15" t="n"/>
      <c r="D187" s="14" t="n"/>
      <c r="E187" s="14" t="n"/>
      <c r="F187" s="14" t="n"/>
    </row>
    <row r="188">
      <c r="A188" s="16" t="n"/>
      <c r="B188" s="19" t="n"/>
      <c r="C188" s="15" t="n"/>
      <c r="D188" s="14" t="n"/>
      <c r="E188" s="14" t="n"/>
      <c r="F188" s="14" t="n"/>
    </row>
    <row r="189">
      <c r="A189" s="16" t="n"/>
      <c r="B189" s="19" t="n"/>
      <c r="C189" s="15" t="n"/>
      <c r="D189" s="14" t="n"/>
      <c r="E189" s="14" t="n"/>
      <c r="F189" s="14" t="n"/>
    </row>
    <row r="190">
      <c r="A190" s="16" t="n"/>
      <c r="B190" s="19" t="n"/>
      <c r="C190" s="15" t="n"/>
      <c r="D190" s="14" t="n"/>
      <c r="E190" s="14" t="n"/>
      <c r="F190" s="14" t="n"/>
    </row>
    <row r="191">
      <c r="A191" s="16" t="n"/>
      <c r="B191" s="19" t="n"/>
      <c r="C191" s="15" t="n"/>
      <c r="D191" s="14" t="n"/>
      <c r="E191" s="14" t="n"/>
      <c r="F191" s="14" t="n"/>
    </row>
    <row r="192">
      <c r="A192" s="16" t="n"/>
      <c r="B192" s="19" t="n"/>
      <c r="C192" s="15" t="n"/>
      <c r="D192" s="14" t="n"/>
      <c r="E192" s="14" t="n"/>
      <c r="F192" s="14" t="n"/>
    </row>
    <row r="193">
      <c r="A193" s="16" t="n"/>
      <c r="B193" s="19" t="n"/>
      <c r="C193" s="15" t="n"/>
      <c r="D193" s="14" t="n"/>
      <c r="E193" s="14" t="n"/>
      <c r="F193" s="14" t="n"/>
    </row>
    <row r="194">
      <c r="A194" s="16" t="n"/>
      <c r="B194" s="19" t="n"/>
      <c r="C194" s="15" t="n"/>
      <c r="D194" s="14" t="n"/>
      <c r="E194" s="14" t="n"/>
      <c r="F194" s="14" t="n"/>
    </row>
    <row r="195">
      <c r="A195" s="16" t="n"/>
      <c r="B195" s="19" t="n"/>
      <c r="C195" s="15" t="n"/>
      <c r="D195" s="14" t="n"/>
      <c r="E195" s="14" t="n"/>
      <c r="F195" s="14" t="n"/>
    </row>
    <row r="196">
      <c r="A196" s="16" t="n"/>
      <c r="B196" s="19" t="n"/>
      <c r="C196" s="15" t="n"/>
      <c r="D196" s="14" t="n"/>
      <c r="E196" s="14" t="n"/>
      <c r="F196" s="14" t="n"/>
    </row>
    <row r="197">
      <c r="A197" s="16" t="n"/>
      <c r="B197" s="19" t="n"/>
      <c r="C197" s="15" t="n"/>
      <c r="D197" s="14" t="n"/>
      <c r="E197" s="14" t="n"/>
      <c r="F197" s="14" t="n"/>
    </row>
    <row r="198">
      <c r="A198" s="16" t="n"/>
      <c r="B198" s="19" t="n"/>
      <c r="C198" s="15" t="n"/>
      <c r="D198" s="14" t="n"/>
      <c r="E198" s="14" t="n"/>
      <c r="F198" s="14" t="n"/>
    </row>
    <row r="199">
      <c r="A199" s="16" t="n"/>
      <c r="B199" s="19" t="n"/>
      <c r="C199" s="15" t="n"/>
      <c r="D199" s="14" t="n"/>
      <c r="E199" s="14" t="n"/>
      <c r="F199" s="14" t="n"/>
    </row>
    <row r="200">
      <c r="A200" s="16" t="n"/>
      <c r="B200" s="19" t="n"/>
      <c r="C200" s="15" t="n"/>
      <c r="D200" s="14" t="n"/>
      <c r="E200" s="14" t="n"/>
      <c r="F200" s="14" t="n"/>
    </row>
    <row r="201">
      <c r="A201" s="16" t="n"/>
      <c r="B201" s="19" t="n"/>
      <c r="C201" s="15" t="n"/>
      <c r="D201" s="14" t="n"/>
      <c r="E201" s="14" t="n"/>
      <c r="F201" s="14" t="n"/>
    </row>
    <row r="202">
      <c r="A202" s="16" t="n"/>
      <c r="B202" s="19" t="n"/>
      <c r="C202" s="15" t="n"/>
      <c r="D202" s="14" t="n"/>
      <c r="E202" s="14" t="n"/>
      <c r="F202" s="14" t="n"/>
    </row>
    <row r="203">
      <c r="A203" s="16" t="n"/>
      <c r="B203" s="19" t="n"/>
      <c r="C203" s="15" t="n"/>
      <c r="D203" s="14" t="n"/>
      <c r="E203" s="14" t="n"/>
      <c r="F203" s="14" t="n"/>
    </row>
    <row r="204">
      <c r="A204" s="16" t="n"/>
      <c r="B204" s="19" t="n"/>
      <c r="C204" s="15" t="n"/>
      <c r="D204" s="14" t="n"/>
      <c r="E204" s="14" t="n"/>
      <c r="F204" s="14" t="n"/>
    </row>
    <row r="205">
      <c r="A205" s="16" t="n"/>
      <c r="B205" s="19" t="n"/>
      <c r="C205" s="15" t="n"/>
      <c r="D205" s="14" t="n"/>
      <c r="E205" s="14" t="n"/>
      <c r="F205" s="14" t="n"/>
    </row>
    <row r="206">
      <c r="A206" s="16" t="n"/>
      <c r="B206" s="19" t="n"/>
      <c r="C206" s="15" t="n"/>
      <c r="D206" s="14" t="n"/>
      <c r="E206" s="14" t="n"/>
      <c r="F206" s="14" t="n"/>
    </row>
    <row r="207">
      <c r="A207" s="16" t="n"/>
      <c r="B207" s="19" t="n"/>
      <c r="C207" s="15" t="n"/>
      <c r="D207" s="14" t="n"/>
      <c r="E207" s="14" t="n"/>
      <c r="F207" s="14" t="n"/>
    </row>
    <row r="208">
      <c r="A208" s="16" t="n"/>
      <c r="B208" s="19" t="n"/>
      <c r="C208" s="15" t="n"/>
      <c r="D208" s="14" t="n"/>
      <c r="E208" s="14" t="n"/>
      <c r="F208" s="14" t="n"/>
    </row>
    <row r="209">
      <c r="A209" s="16" t="n"/>
      <c r="B209" s="19" t="n"/>
      <c r="C209" s="15" t="n"/>
      <c r="D209" s="14" t="n"/>
      <c r="E209" s="14" t="n"/>
      <c r="F209" s="14" t="n"/>
    </row>
    <row r="210">
      <c r="A210" s="16" t="n"/>
      <c r="B210" s="19" t="n"/>
      <c r="C210" s="15" t="n"/>
      <c r="D210" s="14" t="n"/>
      <c r="E210" s="14" t="n"/>
      <c r="F210" s="14" t="n"/>
    </row>
    <row r="211">
      <c r="A211" s="16" t="n"/>
      <c r="B211" s="19" t="n"/>
      <c r="C211" s="15" t="n"/>
      <c r="D211" s="14" t="n"/>
      <c r="E211" s="14" t="n"/>
      <c r="F211" s="14" t="n"/>
    </row>
    <row r="212">
      <c r="A212" s="16" t="n"/>
      <c r="B212" s="19" t="n"/>
      <c r="C212" s="15" t="n"/>
      <c r="D212" s="14" t="n"/>
      <c r="E212" s="14" t="n"/>
      <c r="F212" s="14" t="n"/>
    </row>
    <row r="213">
      <c r="A213" s="16" t="n"/>
      <c r="B213" s="19" t="n"/>
      <c r="C213" s="15" t="n"/>
      <c r="D213" s="14" t="n"/>
      <c r="E213" s="14" t="n"/>
      <c r="F213" s="14" t="n"/>
    </row>
    <row r="214">
      <c r="A214" s="16" t="n"/>
      <c r="B214" s="19" t="n"/>
      <c r="C214" s="15" t="n"/>
      <c r="D214" s="14" t="n"/>
      <c r="E214" s="14" t="n"/>
      <c r="F214" s="14" t="n"/>
    </row>
    <row r="215">
      <c r="A215" s="16" t="n"/>
      <c r="B215" s="19" t="n"/>
      <c r="C215" s="15" t="n"/>
      <c r="D215" s="14" t="n"/>
      <c r="E215" s="14" t="n"/>
      <c r="F215" s="14" t="n"/>
    </row>
    <row r="216">
      <c r="A216" s="16" t="n"/>
      <c r="B216" s="19" t="n"/>
      <c r="C216" s="15" t="n"/>
      <c r="D216" s="14" t="n"/>
      <c r="E216" s="14" t="n"/>
      <c r="F216" s="14" t="n"/>
    </row>
    <row r="217">
      <c r="A217" s="16" t="n"/>
      <c r="B217" s="19" t="n"/>
      <c r="C217" s="15" t="n"/>
      <c r="D217" s="14" t="n"/>
      <c r="E217" s="14" t="n"/>
      <c r="F217" s="14" t="n"/>
    </row>
    <row r="218">
      <c r="A218" s="16" t="n"/>
      <c r="B218" s="19" t="n"/>
      <c r="C218" s="15" t="n"/>
      <c r="D218" s="14" t="n"/>
      <c r="E218" s="14" t="n"/>
      <c r="F218" s="14" t="n"/>
    </row>
    <row r="219">
      <c r="A219" s="16" t="n"/>
      <c r="B219" s="19" t="n"/>
      <c r="C219" s="15" t="n"/>
      <c r="D219" s="14" t="n"/>
      <c r="E219" s="14" t="n"/>
      <c r="F219" s="14" t="n"/>
    </row>
    <row r="220">
      <c r="A220" s="16" t="n"/>
      <c r="B220" s="19" t="n"/>
      <c r="C220" s="15" t="n"/>
      <c r="D220" s="14" t="n"/>
      <c r="E220" s="14" t="n"/>
      <c r="F220" s="14" t="n"/>
    </row>
    <row r="221">
      <c r="A221" s="16" t="n"/>
      <c r="B221" s="19" t="n"/>
      <c r="C221" s="15" t="n"/>
      <c r="D221" s="14" t="n"/>
      <c r="E221" s="14" t="n"/>
      <c r="F221" s="14" t="n"/>
    </row>
    <row r="222">
      <c r="A222" s="16" t="n"/>
      <c r="B222" s="19" t="n"/>
      <c r="C222" s="15" t="n"/>
      <c r="D222" s="14" t="n"/>
      <c r="E222" s="14" t="n"/>
      <c r="F222" s="14" t="n"/>
    </row>
    <row r="223">
      <c r="A223" s="16" t="n"/>
      <c r="B223" s="19" t="n"/>
      <c r="C223" s="15" t="n"/>
      <c r="D223" s="14" t="n"/>
      <c r="E223" s="14" t="n"/>
      <c r="F223" s="14" t="n"/>
    </row>
    <row r="224">
      <c r="A224" s="16" t="n"/>
      <c r="B224" s="19" t="n"/>
      <c r="C224" s="15" t="n"/>
      <c r="D224" s="14" t="n"/>
      <c r="E224" s="14" t="n"/>
      <c r="F224" s="14" t="n"/>
    </row>
    <row r="225">
      <c r="A225" s="16" t="n"/>
      <c r="B225" s="19" t="n"/>
      <c r="C225" s="15" t="n"/>
      <c r="D225" s="14" t="n"/>
      <c r="E225" s="14" t="n"/>
      <c r="F225" s="14" t="n"/>
    </row>
    <row r="226">
      <c r="A226" s="16" t="n"/>
      <c r="B226" s="19" t="n"/>
      <c r="C226" s="15" t="n"/>
      <c r="D226" s="14" t="n"/>
      <c r="E226" s="14" t="n"/>
      <c r="F226" s="14" t="n"/>
    </row>
    <row r="227">
      <c r="A227" s="16" t="n"/>
      <c r="B227" s="19" t="n"/>
      <c r="C227" s="15" t="n"/>
      <c r="D227" s="14" t="n"/>
      <c r="E227" s="14" t="n"/>
      <c r="F227" s="14" t="n"/>
    </row>
    <row r="228">
      <c r="A228" s="16" t="n"/>
      <c r="B228" s="19" t="n"/>
      <c r="C228" s="15" t="n"/>
      <c r="D228" s="14" t="n"/>
      <c r="E228" s="14" t="n"/>
      <c r="F228" s="14" t="n"/>
    </row>
    <row r="229">
      <c r="A229" s="16" t="n"/>
      <c r="B229" s="19" t="n"/>
      <c r="C229" s="15" t="n"/>
      <c r="D229" s="14" t="n"/>
      <c r="E229" s="14" t="n"/>
      <c r="F229" s="14" t="n"/>
    </row>
    <row r="230">
      <c r="A230" s="16" t="n"/>
      <c r="B230" s="19" t="n"/>
      <c r="C230" s="15" t="n"/>
      <c r="D230" s="14" t="n"/>
      <c r="E230" s="14" t="n"/>
      <c r="F230" s="14" t="n"/>
    </row>
    <row r="231">
      <c r="A231" s="16" t="n"/>
      <c r="B231" s="19" t="n"/>
      <c r="C231" s="15" t="n"/>
      <c r="D231" s="14" t="n"/>
      <c r="E231" s="14" t="n"/>
      <c r="F231" s="14" t="n"/>
    </row>
    <row r="232">
      <c r="A232" s="16" t="n"/>
      <c r="B232" s="19" t="n"/>
      <c r="C232" s="15" t="n"/>
      <c r="D232" s="14" t="n"/>
      <c r="E232" s="14" t="n"/>
      <c r="F232" s="14" t="n"/>
    </row>
    <row r="233">
      <c r="A233" s="16" t="n"/>
      <c r="B233" s="19" t="n"/>
      <c r="C233" s="15" t="n"/>
      <c r="D233" s="14" t="n"/>
      <c r="E233" s="14" t="n"/>
      <c r="F233" s="14" t="n"/>
    </row>
    <row r="234">
      <c r="A234" s="16" t="n"/>
      <c r="B234" s="19" t="n"/>
      <c r="C234" s="15" t="n"/>
      <c r="D234" s="14" t="n"/>
      <c r="E234" s="14" t="n"/>
      <c r="F234" s="14" t="n"/>
    </row>
    <row r="235">
      <c r="A235" s="16" t="n"/>
      <c r="B235" s="19" t="n"/>
      <c r="C235" s="15" t="n"/>
      <c r="D235" s="14" t="n"/>
      <c r="E235" s="14" t="n"/>
      <c r="F235" s="14" t="n"/>
    </row>
    <row r="236">
      <c r="A236" s="16" t="n"/>
      <c r="B236" s="19" t="n"/>
      <c r="C236" s="15" t="n"/>
      <c r="D236" s="14" t="n"/>
      <c r="E236" s="14" t="n"/>
      <c r="F236" s="14" t="n"/>
    </row>
    <row r="237">
      <c r="A237" s="16" t="n"/>
      <c r="B237" s="19" t="n"/>
      <c r="C237" s="15" t="n"/>
      <c r="D237" s="14" t="n"/>
      <c r="E237" s="14" t="n"/>
      <c r="F237" s="14" t="n"/>
    </row>
    <row r="238">
      <c r="A238" s="16" t="n"/>
      <c r="B238" s="19" t="n"/>
      <c r="C238" s="15" t="n"/>
      <c r="D238" s="14" t="n"/>
      <c r="E238" s="14" t="n"/>
      <c r="F238" s="14" t="n"/>
    </row>
    <row r="239">
      <c r="A239" s="16" t="n"/>
      <c r="B239" s="19" t="n"/>
      <c r="C239" s="15" t="n"/>
      <c r="D239" s="14" t="n"/>
      <c r="E239" s="14" t="n"/>
      <c r="F239" s="14" t="n"/>
    </row>
    <row r="240">
      <c r="A240" s="16" t="n"/>
      <c r="B240" s="19" t="n"/>
      <c r="C240" s="15" t="n"/>
      <c r="D240" s="14" t="n"/>
      <c r="E240" s="14" t="n"/>
      <c r="F240" s="14" t="n"/>
    </row>
    <row r="241">
      <c r="A241" s="16" t="n"/>
      <c r="B241" s="19" t="n"/>
      <c r="C241" s="15" t="n"/>
      <c r="D241" s="14" t="n"/>
      <c r="E241" s="14" t="n"/>
      <c r="F241" s="14" t="n"/>
    </row>
    <row r="242">
      <c r="A242" s="16" t="n"/>
      <c r="B242" s="19" t="n"/>
      <c r="C242" s="15" t="n"/>
      <c r="D242" s="14" t="n"/>
      <c r="E242" s="14" t="n"/>
      <c r="F242" s="14" t="n"/>
    </row>
    <row r="243">
      <c r="A243" s="16" t="n"/>
      <c r="B243" s="19" t="n"/>
      <c r="C243" s="15" t="n"/>
      <c r="D243" s="14" t="n"/>
      <c r="E243" s="14" t="n"/>
      <c r="F243" s="14" t="n"/>
    </row>
    <row r="244">
      <c r="A244" s="16" t="n"/>
      <c r="B244" s="19" t="n"/>
      <c r="C244" s="15" t="n"/>
      <c r="D244" s="14" t="n"/>
      <c r="E244" s="14" t="n"/>
      <c r="F244" s="14" t="n"/>
    </row>
    <row r="245">
      <c r="A245" s="16" t="n"/>
      <c r="B245" s="19" t="n"/>
      <c r="C245" s="15" t="n"/>
      <c r="D245" s="14" t="n"/>
      <c r="E245" s="14" t="n"/>
      <c r="F245" s="14" t="n"/>
    </row>
    <row r="246">
      <c r="A246" s="16" t="n"/>
      <c r="B246" s="19" t="n"/>
      <c r="C246" s="15" t="n"/>
      <c r="D246" s="14" t="n"/>
      <c r="E246" s="14" t="n"/>
      <c r="F246" s="14" t="n"/>
    </row>
    <row r="247">
      <c r="A247" s="16" t="n"/>
      <c r="B247" s="19" t="n"/>
      <c r="C247" s="15" t="n"/>
      <c r="D247" s="14" t="n"/>
      <c r="E247" s="14" t="n"/>
      <c r="F247" s="14" t="n"/>
    </row>
    <row r="248">
      <c r="A248" s="16" t="n"/>
      <c r="B248" s="19" t="n"/>
      <c r="C248" s="15" t="n"/>
      <c r="D248" s="14" t="n"/>
      <c r="E248" s="14" t="n"/>
      <c r="F248" s="14" t="n"/>
    </row>
    <row r="249">
      <c r="A249" s="16" t="n"/>
      <c r="B249" s="19" t="n"/>
      <c r="C249" s="15" t="n"/>
      <c r="D249" s="14" t="n"/>
      <c r="E249" s="14" t="n"/>
      <c r="F249" s="14" t="n"/>
    </row>
    <row r="250">
      <c r="A250" s="16" t="n"/>
      <c r="B250" s="19" t="n"/>
      <c r="C250" s="15" t="n"/>
      <c r="D250" s="14" t="n"/>
      <c r="E250" s="14" t="n"/>
      <c r="F250" s="14" t="n"/>
    </row>
    <row r="251">
      <c r="A251" s="16" t="n"/>
      <c r="B251" s="19" t="n"/>
      <c r="C251" s="15" t="n"/>
      <c r="D251" s="14" t="n"/>
      <c r="E251" s="14" t="n"/>
      <c r="F251" s="14" t="n"/>
    </row>
    <row r="252">
      <c r="A252" s="16" t="n"/>
      <c r="B252" s="19" t="n"/>
      <c r="C252" s="15" t="n"/>
      <c r="D252" s="14" t="n"/>
      <c r="E252" s="14" t="n"/>
      <c r="F252" s="14" t="n"/>
    </row>
    <row r="253">
      <c r="A253" s="16" t="n"/>
      <c r="B253" s="19" t="n"/>
      <c r="C253" s="15" t="n"/>
      <c r="D253" s="14" t="n"/>
      <c r="E253" s="14" t="n"/>
      <c r="F253" s="14" t="n"/>
    </row>
    <row r="254">
      <c r="A254" s="16" t="n"/>
      <c r="B254" s="19" t="n"/>
      <c r="C254" s="15" t="n"/>
      <c r="D254" s="14" t="n"/>
      <c r="E254" s="14" t="n"/>
      <c r="F254" s="14" t="n"/>
    </row>
    <row r="255">
      <c r="A255" s="16" t="n"/>
      <c r="B255" s="19" t="n"/>
      <c r="C255" s="15" t="n"/>
      <c r="D255" s="14" t="n"/>
      <c r="E255" s="14" t="n"/>
      <c r="F255" s="14" t="n"/>
    </row>
    <row r="256">
      <c r="A256" s="16" t="n"/>
      <c r="B256" s="19" t="n"/>
      <c r="C256" s="15" t="n"/>
      <c r="D256" s="14" t="n"/>
      <c r="E256" s="14" t="n"/>
      <c r="F256" s="14" t="n"/>
    </row>
    <row r="257">
      <c r="A257" s="16" t="n"/>
      <c r="B257" s="19" t="n"/>
      <c r="C257" s="15" t="n"/>
      <c r="D257" s="14" t="n"/>
      <c r="E257" s="14" t="n"/>
      <c r="F257" s="14" t="n"/>
    </row>
    <row r="258">
      <c r="A258" s="16" t="n"/>
      <c r="B258" s="19" t="n"/>
      <c r="C258" s="15" t="n"/>
      <c r="D258" s="14" t="n"/>
      <c r="E258" s="14" t="n"/>
      <c r="F258" s="14" t="n"/>
    </row>
    <row r="259">
      <c r="A259" s="16" t="n"/>
      <c r="B259" s="19" t="n"/>
      <c r="C259" s="15" t="n"/>
      <c r="D259" s="14" t="n"/>
      <c r="E259" s="14" t="n"/>
      <c r="F259" s="14" t="n"/>
    </row>
    <row r="260">
      <c r="A260" s="16" t="n"/>
      <c r="B260" s="19" t="n"/>
      <c r="C260" s="15" t="n"/>
      <c r="D260" s="14" t="n"/>
      <c r="E260" s="14" t="n"/>
      <c r="F260" s="14" t="n"/>
    </row>
    <row r="261">
      <c r="A261" s="16" t="n"/>
      <c r="B261" s="19" t="n"/>
      <c r="C261" s="15" t="n"/>
      <c r="D261" s="14" t="n"/>
      <c r="E261" s="14" t="n"/>
      <c r="F261" s="14" t="n"/>
    </row>
    <row r="262">
      <c r="A262" s="16" t="n"/>
      <c r="B262" s="19" t="n"/>
      <c r="C262" s="15" t="n"/>
      <c r="D262" s="14" t="n"/>
      <c r="E262" s="14" t="n"/>
      <c r="F262" s="14" t="n"/>
    </row>
    <row r="263">
      <c r="A263" s="16" t="n"/>
      <c r="B263" s="19" t="n"/>
      <c r="C263" s="15" t="n"/>
      <c r="D263" s="14" t="n"/>
      <c r="E263" s="14" t="n"/>
      <c r="F263" s="14" t="n"/>
    </row>
    <row r="264">
      <c r="A264" s="16" t="n"/>
      <c r="B264" s="19" t="n"/>
      <c r="C264" s="15" t="n"/>
      <c r="D264" s="14" t="n"/>
      <c r="E264" s="14" t="n"/>
      <c r="F264" s="14" t="n"/>
    </row>
    <row r="265">
      <c r="A265" s="16" t="n"/>
      <c r="B265" s="19" t="n"/>
      <c r="C265" s="15" t="n"/>
      <c r="D265" s="14" t="n"/>
      <c r="E265" s="14" t="n"/>
      <c r="F265" s="14" t="n"/>
    </row>
    <row r="266">
      <c r="A266" s="16" t="n"/>
      <c r="B266" s="19" t="n"/>
      <c r="C266" s="15" t="n"/>
      <c r="D266" s="14" t="n"/>
      <c r="E266" s="14" t="n"/>
      <c r="F266" s="14" t="n"/>
    </row>
    <row r="267">
      <c r="A267" s="16" t="n"/>
      <c r="B267" s="19" t="n"/>
      <c r="C267" s="15" t="n"/>
      <c r="D267" s="14" t="n"/>
      <c r="E267" s="14" t="n"/>
      <c r="F267" s="14" t="n"/>
    </row>
    <row r="268">
      <c r="A268" s="16" t="n"/>
      <c r="B268" s="19" t="n"/>
      <c r="C268" s="15" t="n"/>
      <c r="D268" s="14" t="n"/>
      <c r="E268" s="14" t="n"/>
      <c r="F268" s="14" t="n"/>
    </row>
    <row r="269">
      <c r="A269" s="16" t="n"/>
      <c r="B269" s="19" t="n"/>
      <c r="C269" s="15" t="n"/>
      <c r="D269" s="14" t="n"/>
      <c r="E269" s="14" t="n"/>
      <c r="F269" s="14" t="n"/>
    </row>
    <row r="270">
      <c r="A270" s="16" t="n"/>
      <c r="B270" s="19" t="n"/>
      <c r="C270" s="15" t="n"/>
      <c r="D270" s="14" t="n"/>
      <c r="E270" s="14" t="n"/>
      <c r="F270" s="14" t="n"/>
    </row>
    <row r="271">
      <c r="A271" s="16" t="n"/>
      <c r="B271" s="19" t="n"/>
      <c r="C271" s="15" t="n"/>
      <c r="D271" s="14" t="n"/>
      <c r="E271" s="14" t="n"/>
      <c r="F271" s="14" t="n"/>
    </row>
    <row r="272">
      <c r="A272" s="16" t="n"/>
      <c r="B272" s="19" t="n"/>
      <c r="C272" s="15" t="n"/>
      <c r="D272" s="14" t="n"/>
      <c r="E272" s="14" t="n"/>
      <c r="F272" s="14" t="n"/>
    </row>
    <row r="273">
      <c r="A273" s="16" t="n"/>
      <c r="B273" s="19" t="n"/>
      <c r="C273" s="15" t="n"/>
      <c r="D273" s="14" t="n"/>
      <c r="E273" s="14" t="n"/>
      <c r="F273" s="14" t="n"/>
    </row>
    <row r="274">
      <c r="A274" s="16" t="n"/>
      <c r="B274" s="19" t="n"/>
      <c r="C274" s="15" t="n"/>
      <c r="D274" s="14" t="n"/>
      <c r="E274" s="14" t="n"/>
      <c r="F274" s="14" t="n"/>
    </row>
    <row r="275">
      <c r="A275" s="16" t="n"/>
      <c r="B275" s="19" t="n"/>
      <c r="C275" s="15" t="n"/>
      <c r="D275" s="14" t="n"/>
      <c r="E275" s="14" t="n"/>
      <c r="F275" s="14" t="n"/>
    </row>
    <row r="276">
      <c r="A276" s="16" t="n"/>
      <c r="B276" s="19" t="n"/>
      <c r="C276" s="15" t="n"/>
      <c r="D276" s="14" t="n"/>
      <c r="E276" s="14" t="n"/>
      <c r="F276" s="14" t="n"/>
    </row>
    <row r="277">
      <c r="A277" s="16" t="n"/>
      <c r="B277" s="19" t="n"/>
      <c r="C277" s="15" t="n"/>
      <c r="D277" s="14" t="n"/>
      <c r="E277" s="14" t="n"/>
      <c r="F277" s="14" t="n"/>
    </row>
    <row r="278">
      <c r="A278" s="16" t="n"/>
      <c r="B278" s="19" t="n"/>
      <c r="C278" s="15" t="n"/>
      <c r="D278" s="14" t="n"/>
      <c r="E278" s="14" t="n"/>
      <c r="F278" s="14" t="n"/>
    </row>
    <row r="279">
      <c r="A279" s="16" t="n"/>
      <c r="B279" s="19" t="n"/>
      <c r="C279" s="15" t="n"/>
      <c r="D279" s="14" t="n"/>
      <c r="E279" s="14" t="n"/>
      <c r="F279" s="14" t="n"/>
    </row>
    <row r="280">
      <c r="A280" s="16" t="n"/>
      <c r="B280" s="19" t="n"/>
      <c r="C280" s="15" t="n"/>
      <c r="D280" s="14" t="n"/>
      <c r="E280" s="14" t="n"/>
      <c r="F280" s="14" t="n"/>
    </row>
    <row r="281">
      <c r="A281" s="16" t="n"/>
      <c r="B281" s="19" t="n"/>
      <c r="C281" s="15" t="n"/>
      <c r="D281" s="14" t="n"/>
      <c r="E281" s="14" t="n"/>
      <c r="F281" s="14" t="n"/>
    </row>
    <row r="282">
      <c r="A282" s="16" t="n"/>
      <c r="B282" s="19" t="n"/>
      <c r="C282" s="15" t="n"/>
      <c r="D282" s="14" t="n"/>
      <c r="E282" s="14" t="n"/>
      <c r="F282" s="14" t="n"/>
    </row>
    <row r="283">
      <c r="A283" s="16" t="n"/>
      <c r="B283" s="19" t="n"/>
      <c r="C283" s="15" t="n"/>
      <c r="D283" s="14" t="n"/>
      <c r="E283" s="14" t="n"/>
      <c r="F283" s="14" t="n"/>
    </row>
    <row r="284">
      <c r="A284" s="16" t="n"/>
      <c r="B284" s="19" t="n"/>
      <c r="C284" s="15" t="n"/>
      <c r="D284" s="14" t="n"/>
      <c r="E284" s="14" t="n"/>
      <c r="F284" s="14" t="n"/>
    </row>
    <row r="285">
      <c r="A285" s="16" t="n"/>
      <c r="B285" s="19" t="n"/>
      <c r="C285" s="15" t="n"/>
      <c r="D285" s="14" t="n"/>
      <c r="E285" s="14" t="n"/>
      <c r="F285" s="14" t="n"/>
    </row>
    <row r="286">
      <c r="A286" s="16" t="n"/>
      <c r="B286" s="19" t="n"/>
      <c r="C286" s="15" t="n"/>
      <c r="D286" s="14" t="n"/>
      <c r="E286" s="14" t="n"/>
      <c r="F286" s="14" t="n"/>
    </row>
    <row r="287">
      <c r="A287" s="16" t="n"/>
      <c r="B287" s="19" t="n"/>
      <c r="C287" s="15" t="n"/>
      <c r="D287" s="14" t="n"/>
      <c r="E287" s="14" t="n"/>
      <c r="F287" s="14" t="n"/>
    </row>
    <row r="288">
      <c r="A288" s="16" t="n"/>
      <c r="B288" s="19" t="n"/>
      <c r="C288" s="15" t="n"/>
      <c r="D288" s="14" t="n"/>
      <c r="E288" s="14" t="n"/>
      <c r="F288" s="14" t="n"/>
    </row>
    <row r="289">
      <c r="A289" s="16" t="n"/>
      <c r="B289" s="19" t="n"/>
      <c r="C289" s="15" t="n"/>
      <c r="D289" s="14" t="n"/>
      <c r="E289" s="14" t="n"/>
      <c r="F289" s="14" t="n"/>
    </row>
    <row r="290">
      <c r="A290" s="16" t="n"/>
      <c r="B290" s="19" t="n"/>
      <c r="C290" s="15" t="n"/>
      <c r="D290" s="14" t="n"/>
      <c r="E290" s="14" t="n"/>
      <c r="F290" s="14" t="n"/>
    </row>
    <row r="291">
      <c r="A291" s="16" t="n"/>
      <c r="B291" s="19" t="n"/>
      <c r="C291" s="15" t="n"/>
      <c r="D291" s="14" t="n"/>
      <c r="E291" s="14" t="n"/>
      <c r="F291" s="14" t="n"/>
    </row>
    <row r="292">
      <c r="A292" s="16" t="n"/>
      <c r="B292" s="19" t="n"/>
      <c r="C292" s="15" t="n"/>
      <c r="D292" s="14" t="n"/>
      <c r="E292" s="14" t="n"/>
      <c r="F292" s="14" t="n"/>
    </row>
    <row r="293">
      <c r="A293" s="16" t="n"/>
      <c r="B293" s="19" t="n"/>
      <c r="C293" s="15" t="n"/>
      <c r="D293" s="14" t="n"/>
      <c r="E293" s="14" t="n"/>
      <c r="F293" s="14" t="n"/>
    </row>
    <row r="294">
      <c r="A294" s="16" t="n"/>
      <c r="B294" s="19" t="n"/>
      <c r="C294" s="15" t="n"/>
      <c r="D294" s="14" t="n"/>
      <c r="E294" s="14" t="n"/>
      <c r="F294" s="14" t="n"/>
    </row>
    <row r="295">
      <c r="A295" s="16" t="n"/>
      <c r="B295" s="19" t="n"/>
      <c r="C295" s="15" t="n"/>
      <c r="D295" s="14" t="n"/>
      <c r="E295" s="14" t="n"/>
      <c r="F295" s="14" t="n"/>
    </row>
    <row r="296">
      <c r="A296" s="16" t="n"/>
      <c r="B296" s="19" t="n"/>
      <c r="C296" s="15" t="n"/>
      <c r="D296" s="14" t="n"/>
      <c r="E296" s="14" t="n"/>
      <c r="F296" s="14" t="n"/>
    </row>
    <row r="297">
      <c r="A297" s="16" t="n"/>
      <c r="B297" s="19" t="n"/>
      <c r="C297" s="15" t="n"/>
      <c r="D297" s="14" t="n"/>
      <c r="E297" s="14" t="n"/>
      <c r="F297" s="14" t="n"/>
    </row>
    <row r="298">
      <c r="A298" s="16" t="n"/>
      <c r="B298" s="19" t="n"/>
      <c r="C298" s="15" t="n"/>
      <c r="D298" s="14" t="n"/>
      <c r="E298" s="14" t="n"/>
      <c r="F298" s="14" t="n"/>
    </row>
    <row r="299">
      <c r="A299" s="16" t="n"/>
      <c r="B299" s="19" t="n"/>
      <c r="C299" s="15" t="n"/>
      <c r="D299" s="14" t="n"/>
      <c r="E299" s="14" t="n"/>
      <c r="F299" s="14" t="n"/>
    </row>
    <row r="300">
      <c r="A300" s="16" t="n"/>
      <c r="B300" s="19" t="n"/>
      <c r="C300" s="15" t="n"/>
      <c r="D300" s="14" t="n"/>
      <c r="E300" s="14" t="n"/>
      <c r="F300" s="14" t="n"/>
    </row>
    <row r="301">
      <c r="A301" s="16" t="n"/>
      <c r="B301" s="19" t="n"/>
      <c r="C301" s="15" t="n"/>
      <c r="D301" s="14" t="n"/>
      <c r="E301" s="14" t="n"/>
      <c r="F301" s="14" t="n"/>
    </row>
    <row r="302">
      <c r="A302" s="16" t="n"/>
      <c r="B302" s="19" t="n"/>
      <c r="C302" s="15" t="n"/>
      <c r="D302" s="14" t="n"/>
      <c r="E302" s="14" t="n"/>
      <c r="F302" s="14" t="n"/>
    </row>
    <row r="303">
      <c r="A303" s="16" t="n"/>
      <c r="B303" s="19" t="n"/>
      <c r="C303" s="15" t="n"/>
      <c r="D303" s="14" t="n"/>
      <c r="E303" s="14" t="n"/>
      <c r="F303" s="14" t="n"/>
    </row>
    <row r="304">
      <c r="A304" s="16" t="n"/>
      <c r="B304" s="19" t="n"/>
      <c r="C304" s="15" t="n"/>
      <c r="D304" s="14" t="n"/>
      <c r="E304" s="14" t="n"/>
      <c r="F304" s="14" t="n"/>
    </row>
  </sheetData>
  <dataValidations count="1">
    <dataValidation sqref="B5:B304" showDropDown="0" showInputMessage="0" showErrorMessage="0" allowBlank="1" type="list">
      <formula1>Items!$B$5:$B$124</formula1>
    </dataValidation>
  </dataValidations>
  <pageMargins left="0.75" right="0.75" top="1" bottom="1" header="0.5" footer="0.5"/>
  <pageSetup orientation="landscape" fitToHeight="0" fitToWidth="1"/>
  <headerFooter>
    <oddHeader/>
    <oddFooter>&amp;CBow Ties &amp;&amp; Bliss · bowtiesandbliss.com/wedding-budget-spreadsheet/ · free for personal use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Bow Ties &amp; Bliss</dc:creator>
  <dc:title>Wedding budget spreadsheet</dc:title>
  <dcterms:created xsi:type="dcterms:W3CDTF">2026-10-22T15:59:51Z</dcterms:created>
  <dcterms:modified xsi:type="dcterms:W3CDTF">2026-10-22T15:59:51Z</dcterms:modified>
</cp:coreProperties>
</file>